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85" yWindow="360" windowWidth="19320" windowHeight="11010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Area" localSheetId="2">показатели!$A$1:$N$11</definedName>
    <definedName name="Перечень">#REF!</definedName>
    <definedName name="Перечень2">#REF!</definedName>
    <definedName name="Перечень3">#REF!</definedName>
  </definedNames>
  <calcPr calcId="124519"/>
</workbook>
</file>

<file path=xl/calcChain.xml><?xml version="1.0" encoding="utf-8"?>
<calcChain xmlns="http://schemas.openxmlformats.org/spreadsheetml/2006/main">
  <c r="R12" i="1"/>
  <c r="J11" i="4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I11"/>
  <c r="O12" i="1"/>
  <c r="P12"/>
  <c r="Q12"/>
  <c r="S12"/>
  <c r="T12"/>
  <c r="U12"/>
  <c r="V12"/>
  <c r="W12"/>
  <c r="X12"/>
  <c r="Y12"/>
  <c r="N12"/>
  <c r="V9"/>
  <c r="W9" s="1"/>
  <c r="V10"/>
  <c r="W10" s="1"/>
  <c r="V11"/>
  <c r="W11" s="1"/>
  <c r="V8"/>
  <c r="W8" s="1"/>
  <c r="I8" i="4"/>
  <c r="I9"/>
  <c r="I10"/>
  <c r="I7"/>
  <c r="N7" i="3"/>
  <c r="N8"/>
  <c r="M8"/>
  <c r="E7"/>
  <c r="F7"/>
  <c r="G7"/>
  <c r="J7"/>
  <c r="K7"/>
  <c r="L7"/>
</calcChain>
</file>

<file path=xl/sharedStrings.xml><?xml version="1.0" encoding="utf-8"?>
<sst xmlns="http://schemas.openxmlformats.org/spreadsheetml/2006/main" count="194" uniqueCount="96">
  <si>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</si>
  <si>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</si>
  <si>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</si>
  <si>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</si>
  <si>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</si>
  <si>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</si>
  <si>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</si>
  <si>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</si>
  <si>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</si>
  <si>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</si>
  <si>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</si>
  <si>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</si>
  <si>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</si>
  <si>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</si>
  <si>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</si>
  <si>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</si>
  <si>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</si>
  <si>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</si>
  <si>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</si>
  <si>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</si>
  <si>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</si>
  <si>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</si>
  <si>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</si>
  <si>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</si>
  <si>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</si>
  <si>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</si>
  <si>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</si>
  <si>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</si>
  <si>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</si>
  <si>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</si>
  <si>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</si>
  <si>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</si>
  <si>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</si>
  <si>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</si>
  <si>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</si>
  <si>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</si>
  <si>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</si>
  <si>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</si>
  <si>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</si>
  <si>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</si>
  <si>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</si>
  <si>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</si>
  <si>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</si>
  <si>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</si>
  <si>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</si>
  <si>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</si>
  <si>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</si>
  <si>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</si>
  <si>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</si>
  <si>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</si>
  <si>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</si>
  <si>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</si>
  <si>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</si>
  <si>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</si>
  <si>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</si>
  <si>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</si>
  <si>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</si>
  <si>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</si>
  <si>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</si>
  <si>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</si>
  <si>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</si>
  <si>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</si>
  <si>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</si>
  <si>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</si>
  <si>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</si>
  <si>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</si>
  <si>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</si>
  <si>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</si>
  <si>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</si>
  <si>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</si>
  <si>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</si>
  <si>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</si>
  <si>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</si>
  <si>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 xml:space="preserve"> </t>
  </si>
  <si>
    <t>улица</t>
  </si>
  <si>
    <t>Сухиничи</t>
  </si>
  <si>
    <t>Середейский</t>
  </si>
  <si>
    <t>Итого по МР "Сухиничский район"</t>
  </si>
  <si>
    <t>Шахтерская</t>
  </si>
  <si>
    <t>Ленина</t>
  </si>
  <si>
    <t>город</t>
  </si>
  <si>
    <t>поселок</t>
  </si>
  <si>
    <t xml:space="preserve">Шахтерская </t>
  </si>
  <si>
    <t>Дзержинского</t>
  </si>
  <si>
    <t>1Б</t>
  </si>
  <si>
    <t>Тяговая</t>
  </si>
  <si>
    <t>Всего:</t>
  </si>
  <si>
    <t>панельные</t>
  </si>
  <si>
    <t>кирпичные</t>
  </si>
  <si>
    <t>Заместитель главы администрации  МР "Сухиничский район"</t>
  </si>
  <si>
    <t>Е.Н.Пастарнакова</t>
  </si>
  <si>
    <t>Заместитель главы администрации МР  "Сухиничский район"</t>
  </si>
  <si>
    <t>Заместитель  главы  администрации  МР "Сухиничский район"</t>
  </si>
  <si>
    <t>Приложение №_____   к постановлению администрации  МР "Сухиничский район"     от 23.05.2019_ года №1 " Об утверждении краткосрочного плана капитального ремонта общего имущества в МКД , расположенных на территории МР "Сухиничский район" на 2020 год"</t>
  </si>
  <si>
    <t>Приложение №2    к постановлению администрации МР "Сухиничский район" от 23.05.2019  № 2" Об утверждении краткосрочного  плана капитального ремонта общего имущества в МКД, расположенных на территории МР "Сухиничский район" на 2020 год"</t>
  </si>
  <si>
    <t>Приложение №3    к постановлению администрации МР "Сухиничский район" от 23.05.2019_  № 323_" Об утверждении краткосрочного  плана капитального ремонта общего имущества в МКД, расположенных на территории МР "Сухиничский район" на 2020 год"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</si>
</sst>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</cellStyleXfs>
  <cellXfs count="121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5" fillId="0" borderId="0" xfId="0" applyFont="1" applyBorder="1"/>
    <xf numFmtId="0" fontId="14" fillId="0" borderId="0" xfId="0" applyFont="1"/>
    <xf numFmtId="0" fontId="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8" fillId="2" borderId="1" xfId="2" applyFont="1" applyFill="1" applyBorder="1" applyAlignment="1">
      <alignment horizontal="left" vertical="center" wrapText="1"/>
    </xf>
    <xf numFmtId="0" fontId="18" fillId="2" borderId="1" xfId="2" applyFont="1" applyFill="1" applyBorder="1" applyAlignment="1">
      <alignment horizontal="left" vertical="center"/>
    </xf>
    <xf numFmtId="14" fontId="4" fillId="2" borderId="1" xfId="1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20" fillId="2" borderId="1" xfId="4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4" fontId="20" fillId="2" borderId="1" xfId="4" applyNumberFormat="1" applyFont="1" applyFill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20" fillId="2" borderId="1" xfId="4" applyNumberFormat="1" applyFont="1" applyFill="1" applyBorder="1" applyAlignment="1">
      <alignment horizontal="right" vertical="center" wrapText="1"/>
    </xf>
    <xf numFmtId="165" fontId="20" fillId="0" borderId="6" xfId="1" applyNumberFormat="1" applyFont="1" applyBorder="1" applyAlignment="1">
      <alignment horizontal="right" vertical="center"/>
    </xf>
    <xf numFmtId="166" fontId="20" fillId="0" borderId="6" xfId="1" applyNumberFormat="1" applyFont="1" applyBorder="1" applyAlignment="1">
      <alignment horizontal="right" vertical="center"/>
    </xf>
    <xf numFmtId="4" fontId="20" fillId="0" borderId="6" xfId="1" applyNumberFormat="1" applyFont="1" applyBorder="1" applyAlignment="1">
      <alignment horizontal="right" vertical="center"/>
    </xf>
    <xf numFmtId="4" fontId="20" fillId="2" borderId="1" xfId="4" applyNumberFormat="1" applyFont="1" applyFill="1" applyBorder="1" applyAlignment="1">
      <alignment horizontal="right" vertical="center"/>
    </xf>
    <xf numFmtId="4" fontId="20" fillId="0" borderId="1" xfId="4" applyNumberFormat="1" applyFont="1" applyBorder="1" applyAlignment="1">
      <alignment horizontal="right" vertical="center"/>
    </xf>
    <xf numFmtId="0" fontId="21" fillId="0" borderId="0" xfId="0" applyFont="1"/>
    <xf numFmtId="3" fontId="20" fillId="2" borderId="2" xfId="4" applyNumberFormat="1" applyFont="1" applyFill="1" applyBorder="1" applyAlignment="1">
      <alignment horizontal="center" vertical="center" wrapText="1"/>
    </xf>
    <xf numFmtId="4" fontId="20" fillId="2" borderId="2" xfId="4" applyNumberFormat="1" applyFont="1" applyFill="1" applyBorder="1" applyAlignment="1">
      <alignment horizontal="right" vertical="center" wrapText="1"/>
    </xf>
    <xf numFmtId="3" fontId="20" fillId="2" borderId="2" xfId="4" applyNumberFormat="1" applyFont="1" applyFill="1" applyBorder="1" applyAlignment="1">
      <alignment horizontal="right" vertical="center" wrapText="1"/>
    </xf>
    <xf numFmtId="165" fontId="20" fillId="0" borderId="7" xfId="1" applyNumberFormat="1" applyFont="1" applyBorder="1" applyAlignment="1">
      <alignment horizontal="right" vertical="center"/>
    </xf>
    <xf numFmtId="166" fontId="20" fillId="0" borderId="7" xfId="1" applyNumberFormat="1" applyFont="1" applyBorder="1" applyAlignment="1">
      <alignment horizontal="right" vertical="center"/>
    </xf>
    <xf numFmtId="4" fontId="20" fillId="0" borderId="7" xfId="1" applyNumberFormat="1" applyFont="1" applyBorder="1" applyAlignment="1">
      <alignment horizontal="right" vertical="center"/>
    </xf>
    <xf numFmtId="4" fontId="20" fillId="2" borderId="2" xfId="4" applyNumberFormat="1" applyFont="1" applyFill="1" applyBorder="1" applyAlignment="1">
      <alignment horizontal="right" vertical="center"/>
    </xf>
    <xf numFmtId="4" fontId="20" fillId="0" borderId="2" xfId="4" applyNumberFormat="1" applyFont="1" applyBorder="1" applyAlignment="1">
      <alignment horizontal="right" vertical="center"/>
    </xf>
    <xf numFmtId="0" fontId="21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2" fillId="0" borderId="0" xfId="0" applyFont="1" applyFill="1" applyBorder="1" applyAlignment="1">
      <alignment horizontal="center" vertical="center"/>
    </xf>
    <xf numFmtId="0" fontId="26" fillId="0" borderId="0" xfId="0" applyFont="1"/>
    <xf numFmtId="0" fontId="21" fillId="0" borderId="0" xfId="0" applyFont="1" applyAlignment="1">
      <alignment horizontal="center" vertical="center"/>
    </xf>
    <xf numFmtId="4" fontId="21" fillId="0" borderId="0" xfId="0" applyNumberFormat="1" applyFont="1"/>
    <xf numFmtId="0" fontId="27" fillId="0" borderId="0" xfId="0" applyFont="1"/>
    <xf numFmtId="0" fontId="28" fillId="0" borderId="0" xfId="0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left" vertical="center"/>
    </xf>
    <xf numFmtId="0" fontId="0" fillId="0" borderId="0" xfId="0" applyBorder="1"/>
    <xf numFmtId="0" fontId="8" fillId="0" borderId="0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/>
    </xf>
    <xf numFmtId="165" fontId="20" fillId="0" borderId="13" xfId="1" applyNumberFormat="1" applyFont="1" applyBorder="1" applyAlignment="1">
      <alignment horizontal="right" vertical="center"/>
    </xf>
    <xf numFmtId="166" fontId="20" fillId="0" borderId="13" xfId="1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" fontId="18" fillId="2" borderId="1" xfId="1" applyNumberFormat="1" applyFont="1" applyFill="1" applyBorder="1" applyAlignment="1">
      <alignment horizontal="left"/>
    </xf>
    <xf numFmtId="4" fontId="4" fillId="2" borderId="1" xfId="1" applyNumberFormat="1" applyFont="1" applyFill="1" applyBorder="1" applyAlignment="1">
      <alignment horizontal="left"/>
    </xf>
    <xf numFmtId="3" fontId="4" fillId="2" borderId="1" xfId="1" applyNumberFormat="1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1" fontId="10" fillId="0" borderId="1" xfId="1" applyNumberFormat="1" applyFont="1" applyFill="1" applyBorder="1" applyAlignment="1">
      <alignment horizontal="left" vertical="center"/>
    </xf>
    <xf numFmtId="4" fontId="10" fillId="0" borderId="1" xfId="1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right" wrapText="1"/>
    </xf>
    <xf numFmtId="0" fontId="29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0" borderId="11" xfId="0" applyFont="1" applyBorder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0">
    <cellStyle name="Excel Built-in Normal 2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7"/>
    <cellStyle name="Обычный 6" xfId="8"/>
    <cellStyle name="Обычный 7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Y14"/>
  <sheetViews>
    <sheetView view="pageBreakPreview" topLeftCell="E1" zoomScaleSheetLayoutView="100" workbookViewId="0">
      <selection activeCell="R1" sqref="R1:Y1"/>
    </sheetView>
  </sheetViews>
  <sheetFormatPr defaultRowHeight="15"/>
  <cols>
    <col min="1" max="1" width="5" customWidth="1"/>
    <col min="2" max="2" width="8.42578125" customWidth="1"/>
    <col min="3" max="3" width="12.42578125" customWidth="1"/>
    <col min="4" max="4" width="10" customWidth="1"/>
    <col min="5" max="5" width="15.7109375" customWidth="1"/>
    <col min="6" max="6" width="4.5703125" customWidth="1"/>
    <col min="7" max="8" width="3.42578125" customWidth="1"/>
    <col min="9" max="9" width="6.140625" customWidth="1"/>
    <col min="10" max="10" width="7.42578125" customWidth="1"/>
    <col min="11" max="11" width="10.42578125" customWidth="1"/>
    <col min="12" max="13" width="5" customWidth="1"/>
    <col min="14" max="14" width="10.85546875" customWidth="1"/>
    <col min="15" max="15" width="10.140625" customWidth="1"/>
    <col min="16" max="17" width="10.42578125" customWidth="1"/>
    <col min="18" max="18" width="16.140625" customWidth="1"/>
    <col min="19" max="19" width="10.42578125" bestFit="1" customWidth="1"/>
    <col min="20" max="20" width="8.140625" bestFit="1" customWidth="1"/>
    <col min="21" max="21" width="5.5703125" bestFit="1" customWidth="1"/>
    <col min="22" max="22" width="15.42578125" customWidth="1"/>
    <col min="23" max="23" width="10.42578125" customWidth="1"/>
    <col min="24" max="24" width="9.5703125" customWidth="1"/>
    <col min="25" max="25" width="13" customWidth="1"/>
  </cols>
  <sheetData>
    <row r="1" spans="1:25" ht="62.25" customHeight="1">
      <c r="R1" s="103" t="s">
        <v>93</v>
      </c>
      <c r="S1" s="103"/>
      <c r="T1" s="103"/>
      <c r="U1" s="103"/>
      <c r="V1" s="103"/>
      <c r="W1" s="103"/>
      <c r="X1" s="103"/>
      <c r="Y1" s="103"/>
    </row>
    <row r="2" spans="1:25" ht="15.75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30" customHeight="1">
      <c r="A3" s="89" t="s">
        <v>23</v>
      </c>
      <c r="B3" s="104" t="s">
        <v>63</v>
      </c>
      <c r="C3" s="104"/>
      <c r="D3" s="104"/>
      <c r="E3" s="104"/>
      <c r="F3" s="104"/>
      <c r="G3" s="104"/>
      <c r="H3" s="104"/>
      <c r="I3" s="92" t="s">
        <v>22</v>
      </c>
      <c r="J3" s="93"/>
      <c r="K3" s="94" t="s">
        <v>21</v>
      </c>
      <c r="L3" s="94" t="s">
        <v>20</v>
      </c>
      <c r="M3" s="94" t="s">
        <v>19</v>
      </c>
      <c r="N3" s="100" t="s">
        <v>18</v>
      </c>
      <c r="O3" s="97" t="s">
        <v>17</v>
      </c>
      <c r="P3" s="99"/>
      <c r="Q3" s="100" t="s">
        <v>16</v>
      </c>
      <c r="R3" s="97" t="s">
        <v>15</v>
      </c>
      <c r="S3" s="98"/>
      <c r="T3" s="98"/>
      <c r="U3" s="98"/>
      <c r="V3" s="99"/>
      <c r="W3" s="100" t="s">
        <v>14</v>
      </c>
      <c r="X3" s="100" t="s">
        <v>13</v>
      </c>
      <c r="Y3" s="100" t="s">
        <v>12</v>
      </c>
    </row>
    <row r="4" spans="1:25" ht="15" customHeight="1">
      <c r="A4" s="90"/>
      <c r="B4" s="100" t="s">
        <v>35</v>
      </c>
      <c r="C4" s="100" t="s">
        <v>62</v>
      </c>
      <c r="D4" s="100" t="s">
        <v>59</v>
      </c>
      <c r="E4" s="100" t="s">
        <v>36</v>
      </c>
      <c r="F4" s="100" t="s">
        <v>37</v>
      </c>
      <c r="G4" s="100" t="s">
        <v>38</v>
      </c>
      <c r="H4" s="100" t="s">
        <v>39</v>
      </c>
      <c r="I4" s="100" t="s">
        <v>11</v>
      </c>
      <c r="J4" s="100" t="s">
        <v>10</v>
      </c>
      <c r="K4" s="95"/>
      <c r="L4" s="95"/>
      <c r="M4" s="95"/>
      <c r="N4" s="101"/>
      <c r="O4" s="100" t="s">
        <v>8</v>
      </c>
      <c r="P4" s="100" t="s">
        <v>9</v>
      </c>
      <c r="Q4" s="101"/>
      <c r="R4" s="100" t="s">
        <v>8</v>
      </c>
      <c r="S4" s="97" t="s">
        <v>7</v>
      </c>
      <c r="T4" s="98"/>
      <c r="U4" s="98"/>
      <c r="V4" s="99"/>
      <c r="W4" s="101"/>
      <c r="X4" s="101"/>
      <c r="Y4" s="101"/>
    </row>
    <row r="5" spans="1:25" ht="137.25" customHeight="1">
      <c r="A5" s="90"/>
      <c r="B5" s="101"/>
      <c r="C5" s="101"/>
      <c r="D5" s="101"/>
      <c r="E5" s="101"/>
      <c r="F5" s="101"/>
      <c r="G5" s="101"/>
      <c r="H5" s="101"/>
      <c r="I5" s="101"/>
      <c r="J5" s="101"/>
      <c r="K5" s="95"/>
      <c r="L5" s="95"/>
      <c r="M5" s="95"/>
      <c r="N5" s="102"/>
      <c r="O5" s="102"/>
      <c r="P5" s="102"/>
      <c r="Q5" s="102"/>
      <c r="R5" s="102"/>
      <c r="S5" s="9" t="s">
        <v>72</v>
      </c>
      <c r="T5" s="9" t="s">
        <v>6</v>
      </c>
      <c r="U5" s="9" t="s">
        <v>5</v>
      </c>
      <c r="V5" s="9" t="s">
        <v>4</v>
      </c>
      <c r="W5" s="102"/>
      <c r="X5" s="102"/>
      <c r="Y5" s="101"/>
    </row>
    <row r="6" spans="1:25">
      <c r="A6" s="91"/>
      <c r="B6" s="102"/>
      <c r="C6" s="102"/>
      <c r="D6" s="102"/>
      <c r="E6" s="102"/>
      <c r="F6" s="102"/>
      <c r="G6" s="102"/>
      <c r="H6" s="102"/>
      <c r="I6" s="102"/>
      <c r="J6" s="102"/>
      <c r="K6" s="96"/>
      <c r="L6" s="96"/>
      <c r="M6" s="96"/>
      <c r="N6" s="10" t="s">
        <v>3</v>
      </c>
      <c r="O6" s="10" t="s">
        <v>3</v>
      </c>
      <c r="P6" s="10" t="s">
        <v>3</v>
      </c>
      <c r="Q6" s="10" t="s">
        <v>2</v>
      </c>
      <c r="R6" s="10" t="s">
        <v>1</v>
      </c>
      <c r="S6" s="10" t="s">
        <v>1</v>
      </c>
      <c r="T6" s="10" t="s">
        <v>1</v>
      </c>
      <c r="U6" s="10" t="s">
        <v>1</v>
      </c>
      <c r="V6" s="10" t="s">
        <v>1</v>
      </c>
      <c r="W6" s="10" t="s">
        <v>0</v>
      </c>
      <c r="X6" s="10" t="s">
        <v>0</v>
      </c>
      <c r="Y6" s="102"/>
    </row>
    <row r="7" spans="1: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s="25" customFormat="1" ht="30" customHeight="1">
      <c r="A8" s="21">
        <v>1</v>
      </c>
      <c r="B8" s="73" t="s">
        <v>80</v>
      </c>
      <c r="C8" s="73" t="s">
        <v>75</v>
      </c>
      <c r="D8" s="22" t="s">
        <v>74</v>
      </c>
      <c r="E8" s="22" t="s">
        <v>83</v>
      </c>
      <c r="F8" s="22" t="s">
        <v>84</v>
      </c>
      <c r="G8" s="74"/>
      <c r="H8" s="74"/>
      <c r="I8" s="22">
        <v>1989</v>
      </c>
      <c r="J8" s="74"/>
      <c r="K8" s="74" t="s">
        <v>87</v>
      </c>
      <c r="L8" s="74">
        <v>2</v>
      </c>
      <c r="M8" s="74">
        <v>2</v>
      </c>
      <c r="N8" s="75">
        <v>690.8</v>
      </c>
      <c r="O8" s="73">
        <v>621</v>
      </c>
      <c r="P8" s="73">
        <v>621</v>
      </c>
      <c r="Q8" s="73">
        <v>22</v>
      </c>
      <c r="R8" s="76">
        <v>2414588.27</v>
      </c>
      <c r="S8" s="21"/>
      <c r="T8" s="21"/>
      <c r="U8" s="21"/>
      <c r="V8" s="23">
        <f>R8</f>
        <v>2414588.27</v>
      </c>
      <c r="W8" s="24">
        <f>V8/N8</f>
        <v>3495.3507093225248</v>
      </c>
      <c r="X8" s="21"/>
      <c r="Y8" s="21"/>
    </row>
    <row r="9" spans="1:25" s="25" customFormat="1" ht="30" customHeight="1">
      <c r="A9" s="21">
        <v>2</v>
      </c>
      <c r="B9" s="73" t="s">
        <v>80</v>
      </c>
      <c r="C9" s="73" t="s">
        <v>75</v>
      </c>
      <c r="D9" s="22" t="s">
        <v>74</v>
      </c>
      <c r="E9" s="22" t="s">
        <v>79</v>
      </c>
      <c r="F9" s="22">
        <v>116</v>
      </c>
      <c r="G9" s="74"/>
      <c r="H9" s="74"/>
      <c r="I9" s="22">
        <v>1967</v>
      </c>
      <c r="J9" s="74"/>
      <c r="K9" s="74" t="s">
        <v>87</v>
      </c>
      <c r="L9" s="74">
        <v>2</v>
      </c>
      <c r="M9" s="74">
        <v>2</v>
      </c>
      <c r="N9" s="75">
        <v>698.6</v>
      </c>
      <c r="O9" s="73">
        <v>640</v>
      </c>
      <c r="P9" s="73">
        <v>593.5</v>
      </c>
      <c r="Q9" s="73">
        <v>27</v>
      </c>
      <c r="R9" s="76">
        <v>3210421.87</v>
      </c>
      <c r="S9" s="21"/>
      <c r="T9" s="21"/>
      <c r="U9" s="21"/>
      <c r="V9" s="23">
        <f t="shared" ref="V9:V11" si="0">R9</f>
        <v>3210421.87</v>
      </c>
      <c r="W9" s="24">
        <f t="shared" ref="W9:W11" si="1">V9/N9</f>
        <v>4595.5079730890357</v>
      </c>
      <c r="X9" s="21"/>
      <c r="Y9" s="21"/>
    </row>
    <row r="10" spans="1:25" s="25" customFormat="1" ht="30" customHeight="1">
      <c r="A10" s="21">
        <v>3</v>
      </c>
      <c r="B10" s="73" t="s">
        <v>80</v>
      </c>
      <c r="C10" s="73" t="s">
        <v>75</v>
      </c>
      <c r="D10" s="22" t="s">
        <v>74</v>
      </c>
      <c r="E10" s="22" t="s">
        <v>85</v>
      </c>
      <c r="F10" s="22">
        <v>8</v>
      </c>
      <c r="G10" s="74"/>
      <c r="H10" s="74"/>
      <c r="I10" s="22">
        <v>1993</v>
      </c>
      <c r="J10" s="74"/>
      <c r="K10" s="74" t="s">
        <v>87</v>
      </c>
      <c r="L10" s="74">
        <v>3</v>
      </c>
      <c r="M10" s="74">
        <v>3</v>
      </c>
      <c r="N10" s="75">
        <v>1593.7</v>
      </c>
      <c r="O10" s="73">
        <v>1420.1</v>
      </c>
      <c r="P10" s="73">
        <v>1320.7</v>
      </c>
      <c r="Q10" s="73">
        <v>64</v>
      </c>
      <c r="R10" s="76">
        <v>4315204.78</v>
      </c>
      <c r="S10" s="21"/>
      <c r="T10" s="21"/>
      <c r="U10" s="21"/>
      <c r="V10" s="23">
        <f t="shared" si="0"/>
        <v>4315204.78</v>
      </c>
      <c r="W10" s="24">
        <f t="shared" si="1"/>
        <v>2707.6644161385457</v>
      </c>
      <c r="X10" s="21"/>
      <c r="Y10" s="21"/>
    </row>
    <row r="11" spans="1:25" s="25" customFormat="1" ht="30" customHeight="1">
      <c r="A11" s="21">
        <v>4</v>
      </c>
      <c r="B11" s="77" t="s">
        <v>81</v>
      </c>
      <c r="C11" s="73" t="s">
        <v>76</v>
      </c>
      <c r="D11" s="22" t="s">
        <v>74</v>
      </c>
      <c r="E11" s="22" t="s">
        <v>82</v>
      </c>
      <c r="F11" s="22">
        <v>1</v>
      </c>
      <c r="G11" s="26"/>
      <c r="H11" s="26"/>
      <c r="I11" s="22">
        <v>1959</v>
      </c>
      <c r="J11" s="26"/>
      <c r="K11" s="27" t="s">
        <v>88</v>
      </c>
      <c r="L11" s="78">
        <v>2</v>
      </c>
      <c r="M11" s="78">
        <v>3</v>
      </c>
      <c r="N11" s="75">
        <v>1026.3</v>
      </c>
      <c r="O11" s="79">
        <v>985</v>
      </c>
      <c r="P11" s="79">
        <v>985</v>
      </c>
      <c r="Q11" s="80">
        <v>29</v>
      </c>
      <c r="R11" s="81">
        <v>4545174.08</v>
      </c>
      <c r="S11" s="11"/>
      <c r="T11" s="11"/>
      <c r="U11" s="11"/>
      <c r="V11" s="23">
        <f t="shared" si="0"/>
        <v>4545174.08</v>
      </c>
      <c r="W11" s="24">
        <f t="shared" si="1"/>
        <v>4428.6992887070064</v>
      </c>
      <c r="X11" s="11"/>
      <c r="Y11" s="28"/>
    </row>
    <row r="12" spans="1:25" s="20" customFormat="1" ht="15.75">
      <c r="A12" s="67" t="s">
        <v>77</v>
      </c>
      <c r="B12" s="82"/>
      <c r="C12" s="83"/>
      <c r="D12" s="84"/>
      <c r="E12" s="84"/>
      <c r="F12" s="84"/>
      <c r="G12" s="70"/>
      <c r="H12" s="70"/>
      <c r="I12" s="70"/>
      <c r="J12" s="70"/>
      <c r="K12" s="70"/>
      <c r="L12" s="85"/>
      <c r="M12" s="85"/>
      <c r="N12" s="86">
        <f>N8+N9+N10+N11</f>
        <v>4009.4000000000005</v>
      </c>
      <c r="O12" s="86">
        <f t="shared" ref="O12:Y12" si="2">O8+O9+O10+O11</f>
        <v>3666.1</v>
      </c>
      <c r="P12" s="86">
        <f t="shared" si="2"/>
        <v>3520.2</v>
      </c>
      <c r="Q12" s="86">
        <f t="shared" si="2"/>
        <v>142</v>
      </c>
      <c r="R12" s="86">
        <f>R8+R9+R10+R11</f>
        <v>14485389.000000002</v>
      </c>
      <c r="S12" s="86">
        <f t="shared" si="2"/>
        <v>0</v>
      </c>
      <c r="T12" s="86">
        <f t="shared" si="2"/>
        <v>0</v>
      </c>
      <c r="U12" s="86">
        <f t="shared" si="2"/>
        <v>0</v>
      </c>
      <c r="V12" s="86">
        <f t="shared" si="2"/>
        <v>14485389.000000002</v>
      </c>
      <c r="W12" s="86">
        <f t="shared" si="2"/>
        <v>15227.222387257114</v>
      </c>
      <c r="X12" s="86">
        <f t="shared" si="2"/>
        <v>0</v>
      </c>
      <c r="Y12" s="86">
        <f t="shared" si="2"/>
        <v>0</v>
      </c>
    </row>
    <row r="13" spans="1:25" s="68" customFormat="1">
      <c r="B13" s="69"/>
      <c r="C13" s="69"/>
      <c r="D13" s="69"/>
      <c r="E13" s="69"/>
      <c r="F13" s="69"/>
    </row>
    <row r="14" spans="1:25" ht="42" customHeight="1">
      <c r="E14" s="87" t="s">
        <v>92</v>
      </c>
      <c r="F14" s="87"/>
      <c r="G14" s="87"/>
      <c r="H14" s="87"/>
      <c r="I14" s="87"/>
      <c r="J14" s="87"/>
      <c r="R14" s="60" t="s">
        <v>90</v>
      </c>
    </row>
  </sheetData>
  <mergeCells count="29">
    <mergeCell ref="R1:Y1"/>
    <mergeCell ref="H4:H6"/>
    <mergeCell ref="G4:G6"/>
    <mergeCell ref="Q3:Q5"/>
    <mergeCell ref="R3:V3"/>
    <mergeCell ref="N3:N5"/>
    <mergeCell ref="W3:W5"/>
    <mergeCell ref="X3:X5"/>
    <mergeCell ref="B3:H3"/>
    <mergeCell ref="Y3:Y6"/>
    <mergeCell ref="B4:B6"/>
    <mergeCell ref="L3:L6"/>
    <mergeCell ref="M3:M6"/>
    <mergeCell ref="P4:P5"/>
    <mergeCell ref="R4:R5"/>
    <mergeCell ref="D4:D6"/>
    <mergeCell ref="E14:J14"/>
    <mergeCell ref="A2:Y2"/>
    <mergeCell ref="A3:A6"/>
    <mergeCell ref="I3:J3"/>
    <mergeCell ref="K3:K6"/>
    <mergeCell ref="S4:V4"/>
    <mergeCell ref="O3:P3"/>
    <mergeCell ref="J4:J6"/>
    <mergeCell ref="O4:O5"/>
    <mergeCell ref="F4:F6"/>
    <mergeCell ref="E4:E6"/>
    <mergeCell ref="C4:C6"/>
    <mergeCell ref="I4:I6"/>
  </mergeCells>
  <phoneticPr fontId="0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AR27"/>
  <sheetViews>
    <sheetView view="pageBreakPreview" topLeftCell="AC1" zoomScale="85" zoomScaleSheetLayoutView="85" workbookViewId="0">
      <selection activeCell="AE1" sqref="AE1:AR1"/>
    </sheetView>
  </sheetViews>
  <sheetFormatPr defaultRowHeight="15"/>
  <cols>
    <col min="1" max="1" width="5.42578125" customWidth="1"/>
    <col min="2" max="2" width="9.140625" style="7" customWidth="1"/>
    <col min="3" max="3" width="17.7109375" customWidth="1"/>
    <col min="4" max="4" width="11.85546875" customWidth="1"/>
    <col min="5" max="5" width="14.5703125" customWidth="1"/>
    <col min="6" max="6" width="6" customWidth="1"/>
    <col min="7" max="7" width="4" customWidth="1"/>
    <col min="8" max="8" width="8.42578125" customWidth="1"/>
    <col min="9" max="9" width="18.140625" customWidth="1"/>
    <col min="10" max="10" width="7.7109375" customWidth="1"/>
    <col min="11" max="11" width="6.85546875" customWidth="1"/>
    <col min="12" max="12" width="10.7109375" customWidth="1"/>
    <col min="13" max="13" width="11.5703125" bestFit="1" customWidth="1"/>
    <col min="14" max="14" width="5.85546875" customWidth="1"/>
    <col min="15" max="15" width="13.28515625" customWidth="1"/>
    <col min="16" max="16" width="6.140625" customWidth="1"/>
    <col min="17" max="17" width="12" customWidth="1"/>
    <col min="18" max="18" width="10.85546875" customWidth="1"/>
    <col min="19" max="19" width="17.7109375" customWidth="1"/>
    <col min="20" max="20" width="6.5703125" customWidth="1"/>
    <col min="21" max="21" width="6.42578125" customWidth="1"/>
    <col min="22" max="22" width="8.140625" bestFit="1" customWidth="1"/>
    <col min="23" max="24" width="11.5703125" bestFit="1" customWidth="1"/>
    <col min="25" max="25" width="8.28515625" customWidth="1"/>
    <col min="26" max="26" width="9.85546875" customWidth="1"/>
    <col min="27" max="27" width="6.7109375" customWidth="1"/>
    <col min="28" max="28" width="8.28515625" customWidth="1"/>
    <col min="29" max="29" width="9.42578125" customWidth="1"/>
    <col min="30" max="30" width="19.28515625" customWidth="1"/>
    <col min="31" max="42" width="12.5703125" customWidth="1"/>
    <col min="43" max="43" width="14.140625" customWidth="1"/>
    <col min="44" max="44" width="11.42578125" customWidth="1"/>
  </cols>
  <sheetData>
    <row r="1" spans="1:44" ht="75.75" customHeight="1">
      <c r="AE1" s="112" t="s">
        <v>94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</row>
    <row r="2" spans="1:44" ht="36" customHeight="1">
      <c r="A2" s="113" t="s">
        <v>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34.5" customHeight="1">
      <c r="A3" s="114" t="s">
        <v>28</v>
      </c>
      <c r="B3" s="104" t="s">
        <v>63</v>
      </c>
      <c r="C3" s="104"/>
      <c r="D3" s="104"/>
      <c r="E3" s="104"/>
      <c r="F3" s="104"/>
      <c r="G3" s="104"/>
      <c r="H3" s="104"/>
      <c r="I3" s="114" t="s">
        <v>27</v>
      </c>
      <c r="J3" s="105" t="s">
        <v>45</v>
      </c>
      <c r="K3" s="105"/>
      <c r="L3" s="105"/>
      <c r="M3" s="105"/>
      <c r="N3" s="105"/>
      <c r="O3" s="105"/>
      <c r="P3" s="106" t="s">
        <v>51</v>
      </c>
      <c r="Q3" s="106"/>
      <c r="R3" s="106" t="s">
        <v>52</v>
      </c>
      <c r="S3" s="106"/>
      <c r="T3" s="106" t="s">
        <v>53</v>
      </c>
      <c r="U3" s="106"/>
      <c r="V3" s="106" t="s">
        <v>54</v>
      </c>
      <c r="W3" s="106"/>
      <c r="X3" s="110" t="s">
        <v>65</v>
      </c>
      <c r="Y3" s="106" t="s">
        <v>55</v>
      </c>
      <c r="Z3" s="106"/>
      <c r="AA3" s="106" t="s">
        <v>56</v>
      </c>
      <c r="AB3" s="106"/>
      <c r="AC3" s="106" t="s">
        <v>66</v>
      </c>
      <c r="AD3" s="106"/>
      <c r="AE3" s="106" t="s">
        <v>67</v>
      </c>
      <c r="AF3" s="106"/>
      <c r="AG3" s="107" t="s">
        <v>57</v>
      </c>
      <c r="AH3" s="108"/>
      <c r="AI3" s="108"/>
      <c r="AJ3" s="108"/>
      <c r="AK3" s="108"/>
      <c r="AL3" s="108"/>
      <c r="AM3" s="108"/>
      <c r="AN3" s="108"/>
      <c r="AO3" s="108"/>
      <c r="AP3" s="109"/>
      <c r="AQ3" s="106" t="s">
        <v>68</v>
      </c>
      <c r="AR3" s="106" t="s">
        <v>69</v>
      </c>
    </row>
    <row r="4" spans="1:44" ht="144" customHeight="1">
      <c r="A4" s="115"/>
      <c r="B4" s="100" t="s">
        <v>35</v>
      </c>
      <c r="C4" s="100" t="s">
        <v>62</v>
      </c>
      <c r="D4" s="100" t="s">
        <v>59</v>
      </c>
      <c r="E4" s="100" t="s">
        <v>36</v>
      </c>
      <c r="F4" s="100" t="s">
        <v>37</v>
      </c>
      <c r="G4" s="100" t="s">
        <v>38</v>
      </c>
      <c r="H4" s="100" t="s">
        <v>39</v>
      </c>
      <c r="I4" s="115"/>
      <c r="J4" s="8" t="s">
        <v>46</v>
      </c>
      <c r="K4" s="8" t="s">
        <v>47</v>
      </c>
      <c r="L4" s="8" t="s">
        <v>48</v>
      </c>
      <c r="M4" s="8" t="s">
        <v>49</v>
      </c>
      <c r="N4" s="8" t="s">
        <v>50</v>
      </c>
      <c r="O4" s="8" t="s">
        <v>58</v>
      </c>
      <c r="P4" s="106"/>
      <c r="Q4" s="106"/>
      <c r="R4" s="106"/>
      <c r="S4" s="106"/>
      <c r="T4" s="106"/>
      <c r="U4" s="106"/>
      <c r="V4" s="106"/>
      <c r="W4" s="106"/>
      <c r="X4" s="111"/>
      <c r="Y4" s="106"/>
      <c r="Z4" s="106"/>
      <c r="AA4" s="106"/>
      <c r="AB4" s="106"/>
      <c r="AC4" s="106"/>
      <c r="AD4" s="106"/>
      <c r="AE4" s="106"/>
      <c r="AF4" s="106"/>
      <c r="AG4" s="106" t="s">
        <v>40</v>
      </c>
      <c r="AH4" s="106"/>
      <c r="AI4" s="106" t="s">
        <v>41</v>
      </c>
      <c r="AJ4" s="106"/>
      <c r="AK4" s="106" t="s">
        <v>42</v>
      </c>
      <c r="AL4" s="106"/>
      <c r="AM4" s="106" t="s">
        <v>43</v>
      </c>
      <c r="AN4" s="106"/>
      <c r="AO4" s="106" t="s">
        <v>44</v>
      </c>
      <c r="AP4" s="106"/>
      <c r="AQ4" s="106"/>
      <c r="AR4" s="106"/>
    </row>
    <row r="5" spans="1:44">
      <c r="A5" s="116"/>
      <c r="B5" s="102"/>
      <c r="C5" s="102"/>
      <c r="D5" s="102"/>
      <c r="E5" s="102"/>
      <c r="F5" s="102"/>
      <c r="G5" s="102"/>
      <c r="H5" s="102"/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26</v>
      </c>
      <c r="Q5" s="4" t="s">
        <v>1</v>
      </c>
      <c r="R5" s="4" t="s">
        <v>25</v>
      </c>
      <c r="S5" s="4" t="s">
        <v>1</v>
      </c>
      <c r="T5" s="4" t="s">
        <v>25</v>
      </c>
      <c r="U5" s="4" t="s">
        <v>1</v>
      </c>
      <c r="V5" s="4" t="s">
        <v>25</v>
      </c>
      <c r="W5" s="4" t="s">
        <v>1</v>
      </c>
      <c r="X5" s="4" t="s">
        <v>1</v>
      </c>
      <c r="Y5" s="4" t="s">
        <v>24</v>
      </c>
      <c r="Z5" s="4" t="s">
        <v>1</v>
      </c>
      <c r="AA5" s="4" t="s">
        <v>25</v>
      </c>
      <c r="AB5" s="4" t="s">
        <v>1</v>
      </c>
      <c r="AC5" s="4" t="s">
        <v>25</v>
      </c>
      <c r="AD5" s="4" t="s">
        <v>1</v>
      </c>
      <c r="AE5" s="4" t="s">
        <v>26</v>
      </c>
      <c r="AF5" s="4" t="s">
        <v>1</v>
      </c>
      <c r="AG5" s="4" t="s">
        <v>26</v>
      </c>
      <c r="AH5" s="4" t="s">
        <v>1</v>
      </c>
      <c r="AI5" s="4" t="s">
        <v>26</v>
      </c>
      <c r="AJ5" s="4" t="s">
        <v>1</v>
      </c>
      <c r="AK5" s="4" t="s">
        <v>26</v>
      </c>
      <c r="AL5" s="4" t="s">
        <v>1</v>
      </c>
      <c r="AM5" s="4" t="s">
        <v>26</v>
      </c>
      <c r="AN5" s="4" t="s">
        <v>1</v>
      </c>
      <c r="AO5" s="4" t="s">
        <v>26</v>
      </c>
      <c r="AP5" s="4" t="s">
        <v>1</v>
      </c>
      <c r="AQ5" s="4" t="s">
        <v>1</v>
      </c>
      <c r="AR5" s="4" t="s">
        <v>1</v>
      </c>
    </row>
    <row r="6" spans="1:44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3">
        <v>30</v>
      </c>
      <c r="AE6" s="3">
        <v>31</v>
      </c>
      <c r="AF6" s="3">
        <v>32</v>
      </c>
      <c r="AG6" s="3">
        <v>33</v>
      </c>
      <c r="AH6" s="3">
        <v>34</v>
      </c>
      <c r="AI6" s="3">
        <v>35</v>
      </c>
      <c r="AJ6" s="3">
        <v>36</v>
      </c>
      <c r="AK6" s="3">
        <v>37</v>
      </c>
      <c r="AL6" s="3">
        <v>38</v>
      </c>
      <c r="AM6" s="3">
        <v>39</v>
      </c>
      <c r="AN6" s="3">
        <v>40</v>
      </c>
      <c r="AO6" s="3">
        <v>41</v>
      </c>
      <c r="AP6" s="3">
        <v>42</v>
      </c>
      <c r="AQ6" s="3">
        <v>43</v>
      </c>
      <c r="AR6" s="3">
        <v>44</v>
      </c>
    </row>
    <row r="7" spans="1:44" s="43" customFormat="1" ht="39.75" customHeight="1">
      <c r="A7" s="29">
        <v>1</v>
      </c>
      <c r="B7" s="29" t="s">
        <v>80</v>
      </c>
      <c r="C7" s="29" t="s">
        <v>75</v>
      </c>
      <c r="D7" s="30" t="s">
        <v>74</v>
      </c>
      <c r="E7" s="30" t="s">
        <v>83</v>
      </c>
      <c r="F7" s="31" t="s">
        <v>84</v>
      </c>
      <c r="G7" s="32"/>
      <c r="H7" s="32"/>
      <c r="I7" s="33">
        <f>AD7+AQ7</f>
        <v>2414588.2719999999</v>
      </c>
      <c r="J7" s="34"/>
      <c r="K7" s="35"/>
      <c r="L7" s="34"/>
      <c r="M7" s="35"/>
      <c r="N7" s="35"/>
      <c r="O7" s="36"/>
      <c r="P7" s="37"/>
      <c r="Q7" s="35"/>
      <c r="R7" s="52"/>
      <c r="S7" s="52"/>
      <c r="T7" s="35"/>
      <c r="U7" s="35"/>
      <c r="V7" s="40"/>
      <c r="W7" s="40"/>
      <c r="X7" s="35"/>
      <c r="Y7" s="41"/>
      <c r="Z7" s="41"/>
      <c r="AA7" s="42"/>
      <c r="AB7" s="42"/>
      <c r="AC7" s="38">
        <v>417.6</v>
      </c>
      <c r="AD7" s="39">
        <v>2324588.2719999999</v>
      </c>
      <c r="AE7" s="40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>
        <v>90000</v>
      </c>
      <c r="AR7" s="42"/>
    </row>
    <row r="8" spans="1:44" s="43" customFormat="1" ht="39.75" customHeight="1">
      <c r="A8" s="29">
        <v>2</v>
      </c>
      <c r="B8" s="29" t="s">
        <v>80</v>
      </c>
      <c r="C8" s="29" t="s">
        <v>75</v>
      </c>
      <c r="D8" s="30" t="s">
        <v>74</v>
      </c>
      <c r="E8" s="30" t="s">
        <v>79</v>
      </c>
      <c r="F8" s="31">
        <v>116</v>
      </c>
      <c r="G8" s="44"/>
      <c r="H8" s="44"/>
      <c r="I8" s="33">
        <f t="shared" ref="I8:I10" si="0">S8+AQ8</f>
        <v>3210421.8689999999</v>
      </c>
      <c r="J8" s="34"/>
      <c r="K8" s="45"/>
      <c r="L8" s="34"/>
      <c r="M8" s="45"/>
      <c r="N8" s="45"/>
      <c r="O8" s="36"/>
      <c r="P8" s="46"/>
      <c r="Q8" s="45"/>
      <c r="R8" s="71">
        <v>532.70000000000005</v>
      </c>
      <c r="S8" s="72">
        <v>3120421.8689999999</v>
      </c>
      <c r="T8" s="45"/>
      <c r="U8" s="45"/>
      <c r="V8" s="49"/>
      <c r="W8" s="49"/>
      <c r="X8" s="49"/>
      <c r="Y8" s="50"/>
      <c r="Z8" s="50"/>
      <c r="AA8" s="51"/>
      <c r="AB8" s="51"/>
      <c r="AC8" s="51"/>
      <c r="AD8" s="49"/>
      <c r="AE8" s="49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42"/>
      <c r="AQ8" s="42">
        <v>90000</v>
      </c>
      <c r="AR8" s="42"/>
    </row>
    <row r="9" spans="1:44" s="43" customFormat="1" ht="39.75" customHeight="1">
      <c r="A9" s="29">
        <v>3</v>
      </c>
      <c r="B9" s="29" t="s">
        <v>80</v>
      </c>
      <c r="C9" s="29" t="s">
        <v>75</v>
      </c>
      <c r="D9" s="30" t="s">
        <v>74</v>
      </c>
      <c r="E9" s="30" t="s">
        <v>85</v>
      </c>
      <c r="F9" s="31">
        <v>8</v>
      </c>
      <c r="G9" s="44"/>
      <c r="H9" s="44"/>
      <c r="I9" s="33">
        <f t="shared" si="0"/>
        <v>4315204.7779999999</v>
      </c>
      <c r="J9" s="34"/>
      <c r="K9" s="45"/>
      <c r="L9" s="34"/>
      <c r="M9" s="45"/>
      <c r="N9" s="45"/>
      <c r="O9" s="36"/>
      <c r="P9" s="46"/>
      <c r="Q9" s="45"/>
      <c r="R9" s="47">
        <v>897.4</v>
      </c>
      <c r="S9" s="48">
        <v>4225204.7779999999</v>
      </c>
      <c r="T9" s="45"/>
      <c r="U9" s="45"/>
      <c r="V9" s="49"/>
      <c r="W9" s="49"/>
      <c r="X9" s="49"/>
      <c r="Y9" s="50"/>
      <c r="Z9" s="50"/>
      <c r="AA9" s="51"/>
      <c r="AB9" s="51"/>
      <c r="AC9" s="51"/>
      <c r="AD9" s="49"/>
      <c r="AE9" s="49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42">
        <v>90000</v>
      </c>
      <c r="AR9" s="42"/>
    </row>
    <row r="10" spans="1:44" s="43" customFormat="1" ht="39.75" customHeight="1">
      <c r="A10" s="29">
        <v>4</v>
      </c>
      <c r="B10" s="53" t="s">
        <v>81</v>
      </c>
      <c r="C10" s="29" t="s">
        <v>76</v>
      </c>
      <c r="D10" s="30" t="s">
        <v>74</v>
      </c>
      <c r="E10" s="30" t="s">
        <v>78</v>
      </c>
      <c r="F10" s="31">
        <v>1</v>
      </c>
      <c r="G10" s="52"/>
      <c r="H10" s="52"/>
      <c r="I10" s="33">
        <f t="shared" si="0"/>
        <v>4545174.08</v>
      </c>
      <c r="J10" s="34"/>
      <c r="K10" s="52"/>
      <c r="L10" s="34"/>
      <c r="M10" s="52"/>
      <c r="N10" s="52"/>
      <c r="O10" s="36"/>
      <c r="P10" s="52"/>
      <c r="Q10" s="52"/>
      <c r="R10" s="54">
        <v>882.6</v>
      </c>
      <c r="S10" s="54">
        <v>4455174.08</v>
      </c>
      <c r="T10" s="52"/>
      <c r="U10" s="52"/>
      <c r="V10" s="52"/>
      <c r="W10" s="52"/>
      <c r="X10" s="52"/>
      <c r="Y10" s="52"/>
      <c r="Z10" s="52"/>
      <c r="AA10" s="52"/>
      <c r="AB10" s="52"/>
      <c r="AC10" s="54"/>
      <c r="AD10" s="54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42">
        <v>90000</v>
      </c>
      <c r="AR10" s="42"/>
    </row>
    <row r="11" spans="1:44" s="43" customFormat="1" ht="39.75" customHeight="1">
      <c r="A11" s="55"/>
      <c r="B11" s="56"/>
      <c r="C11" s="55"/>
      <c r="D11" s="57"/>
      <c r="E11" s="58" t="s">
        <v>86</v>
      </c>
      <c r="F11" s="59"/>
      <c r="G11" s="52"/>
      <c r="H11" s="52"/>
      <c r="I11" s="33">
        <f>I7+I8+I9+I10</f>
        <v>14485388.999</v>
      </c>
      <c r="J11" s="33">
        <f t="shared" ref="J11:AR11" si="1">J7+J8+J9+J10</f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 t="shared" si="1"/>
        <v>0</v>
      </c>
      <c r="R11" s="33">
        <f t="shared" si="1"/>
        <v>2312.6999999999998</v>
      </c>
      <c r="S11" s="33">
        <f t="shared" si="1"/>
        <v>11800800.727</v>
      </c>
      <c r="T11" s="33">
        <f t="shared" si="1"/>
        <v>0</v>
      </c>
      <c r="U11" s="33">
        <f t="shared" si="1"/>
        <v>0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>
        <f t="shared" si="1"/>
        <v>0</v>
      </c>
      <c r="AB11" s="33">
        <f t="shared" si="1"/>
        <v>0</v>
      </c>
      <c r="AC11" s="33">
        <f t="shared" si="1"/>
        <v>417.6</v>
      </c>
      <c r="AD11" s="33">
        <f t="shared" si="1"/>
        <v>2324588.2719999999</v>
      </c>
      <c r="AE11" s="33">
        <f t="shared" si="1"/>
        <v>0</v>
      </c>
      <c r="AF11" s="33">
        <f t="shared" si="1"/>
        <v>0</v>
      </c>
      <c r="AG11" s="33">
        <f t="shared" si="1"/>
        <v>0</v>
      </c>
      <c r="AH11" s="33">
        <f t="shared" si="1"/>
        <v>0</v>
      </c>
      <c r="AI11" s="33">
        <f t="shared" si="1"/>
        <v>0</v>
      </c>
      <c r="AJ11" s="33">
        <f t="shared" si="1"/>
        <v>0</v>
      </c>
      <c r="AK11" s="33">
        <f t="shared" si="1"/>
        <v>0</v>
      </c>
      <c r="AL11" s="33">
        <f t="shared" si="1"/>
        <v>0</v>
      </c>
      <c r="AM11" s="33">
        <f t="shared" si="1"/>
        <v>0</v>
      </c>
      <c r="AN11" s="33">
        <f t="shared" si="1"/>
        <v>0</v>
      </c>
      <c r="AO11" s="33">
        <f t="shared" si="1"/>
        <v>0</v>
      </c>
      <c r="AP11" s="33">
        <f t="shared" si="1"/>
        <v>0</v>
      </c>
      <c r="AQ11" s="33">
        <f t="shared" si="1"/>
        <v>360000</v>
      </c>
      <c r="AR11" s="33">
        <f t="shared" si="1"/>
        <v>0</v>
      </c>
    </row>
    <row r="12" spans="1:44" s="43" customFormat="1" ht="18.75">
      <c r="B12" s="63"/>
      <c r="D12" s="61"/>
      <c r="E12" s="61"/>
      <c r="F12" s="61"/>
      <c r="I12" s="64"/>
      <c r="J12" s="64"/>
    </row>
    <row r="13" spans="1:44" s="43" customFormat="1" ht="18.75">
      <c r="B13" s="63"/>
      <c r="D13" s="61"/>
      <c r="E13" s="61"/>
      <c r="F13" s="61"/>
    </row>
    <row r="14" spans="1:44" s="43" customFormat="1" ht="18.75">
      <c r="B14" s="63"/>
      <c r="D14" s="61"/>
      <c r="E14" s="61"/>
      <c r="F14" s="61"/>
    </row>
    <row r="15" spans="1:44" s="43" customFormat="1" ht="23.25">
      <c r="B15" s="63"/>
      <c r="C15" s="65"/>
      <c r="D15" s="66"/>
      <c r="E15" s="66" t="s">
        <v>91</v>
      </c>
      <c r="F15" s="66"/>
      <c r="G15" s="65"/>
      <c r="H15" s="65"/>
      <c r="I15" s="65"/>
      <c r="J15" s="65"/>
      <c r="K15" s="65"/>
      <c r="L15" s="65"/>
      <c r="M15" s="65"/>
      <c r="N15" s="65"/>
      <c r="O15" s="65" t="s">
        <v>90</v>
      </c>
      <c r="P15" s="65"/>
    </row>
    <row r="16" spans="1:44" ht="23.25">
      <c r="C16" s="65"/>
      <c r="D16" s="66"/>
      <c r="E16" s="66"/>
      <c r="F16" s="66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43"/>
    </row>
    <row r="17" spans="4:6">
      <c r="D17" s="17"/>
      <c r="E17" s="17"/>
      <c r="F17" s="16"/>
    </row>
    <row r="18" spans="4:6">
      <c r="D18" s="17"/>
      <c r="E18" s="17"/>
      <c r="F18" s="16"/>
    </row>
    <row r="19" spans="4:6">
      <c r="D19" s="17"/>
      <c r="E19" s="17"/>
      <c r="F19" s="16"/>
    </row>
    <row r="20" spans="4:6">
      <c r="D20" s="17"/>
      <c r="E20" s="17"/>
      <c r="F20" s="16"/>
    </row>
    <row r="21" spans="4:6">
      <c r="D21" s="18"/>
      <c r="E21" s="18"/>
      <c r="F21" s="18"/>
    </row>
    <row r="22" spans="4:6">
      <c r="D22" s="18"/>
      <c r="E22" s="18"/>
      <c r="F22" s="18"/>
    </row>
    <row r="23" spans="4:6">
      <c r="D23" s="19"/>
      <c r="E23" s="19"/>
      <c r="F23" s="19"/>
    </row>
    <row r="24" spans="4:6">
      <c r="D24" s="19"/>
      <c r="E24" s="19"/>
      <c r="F24" s="19"/>
    </row>
    <row r="25" spans="4:6">
      <c r="D25" s="19"/>
      <c r="E25" s="19"/>
      <c r="F25" s="19"/>
    </row>
    <row r="26" spans="4:6">
      <c r="D26" s="19"/>
      <c r="E26" s="19"/>
      <c r="F26" s="19"/>
    </row>
    <row r="27" spans="4:6">
      <c r="D27" s="15"/>
      <c r="E27" s="15"/>
      <c r="F27" s="15"/>
    </row>
  </sheetData>
  <mergeCells count="30">
    <mergeCell ref="AE1:AR1"/>
    <mergeCell ref="AQ3:AQ4"/>
    <mergeCell ref="AK4:AL4"/>
    <mergeCell ref="AM4:AN4"/>
    <mergeCell ref="AO4:AP4"/>
    <mergeCell ref="A2:AR2"/>
    <mergeCell ref="A3:A5"/>
    <mergeCell ref="B3:H3"/>
    <mergeCell ref="V3:W4"/>
    <mergeCell ref="R3:S4"/>
    <mergeCell ref="P3:Q4"/>
    <mergeCell ref="H4:H5"/>
    <mergeCell ref="I3:I4"/>
    <mergeCell ref="B4:B5"/>
    <mergeCell ref="C4:C5"/>
    <mergeCell ref="D4:D5"/>
    <mergeCell ref="E4:E5"/>
    <mergeCell ref="F4:F5"/>
    <mergeCell ref="G4:G5"/>
    <mergeCell ref="J3:O3"/>
    <mergeCell ref="AR3:AR4"/>
    <mergeCell ref="AG4:AH4"/>
    <mergeCell ref="AI4:AJ4"/>
    <mergeCell ref="T3:U4"/>
    <mergeCell ref="Y3:Z4"/>
    <mergeCell ref="AA3:AB4"/>
    <mergeCell ref="AC3:AD4"/>
    <mergeCell ref="AG3:AP3"/>
    <mergeCell ref="AE3:AF4"/>
    <mergeCell ref="X3:X4"/>
  </mergeCells>
  <phoneticPr fontId="0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P11"/>
  <sheetViews>
    <sheetView tabSelected="1" view="pageBreakPreview" topLeftCell="C1" zoomScale="115" zoomScaleNormal="115" zoomScaleSheetLayoutView="115" workbookViewId="0">
      <selection activeCell="K6" sqref="K6"/>
    </sheetView>
  </sheetViews>
  <sheetFormatPr defaultRowHeight="15"/>
  <cols>
    <col min="1" max="1" width="4.140625" customWidth="1"/>
    <col min="2" max="2" width="28.5703125" customWidth="1"/>
    <col min="3" max="3" width="9.42578125" customWidth="1"/>
    <col min="4" max="4" width="18.42578125" customWidth="1"/>
    <col min="5" max="12" width="9.85546875" customWidth="1"/>
    <col min="13" max="13" width="12.42578125" customWidth="1"/>
    <col min="14" max="14" width="13.42578125" customWidth="1"/>
  </cols>
  <sheetData>
    <row r="1" spans="1:16" ht="38.25" customHeight="1">
      <c r="G1" s="117" t="s">
        <v>95</v>
      </c>
      <c r="H1" s="117"/>
      <c r="I1" s="117"/>
      <c r="J1" s="117"/>
      <c r="K1" s="117"/>
      <c r="L1" s="117"/>
      <c r="M1" s="117"/>
      <c r="N1" s="117"/>
    </row>
    <row r="2" spans="1:16" ht="45" customHeight="1">
      <c r="A2" s="119" t="s">
        <v>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6" ht="62.25" customHeight="1">
      <c r="A3" s="114" t="s">
        <v>23</v>
      </c>
      <c r="B3" s="105" t="s">
        <v>71</v>
      </c>
      <c r="C3" s="120" t="s">
        <v>70</v>
      </c>
      <c r="D3" s="120" t="s">
        <v>16</v>
      </c>
      <c r="E3" s="105" t="s">
        <v>33</v>
      </c>
      <c r="F3" s="105"/>
      <c r="G3" s="105"/>
      <c r="H3" s="105"/>
      <c r="I3" s="105"/>
      <c r="J3" s="105" t="s">
        <v>15</v>
      </c>
      <c r="K3" s="105"/>
      <c r="L3" s="105"/>
      <c r="M3" s="105"/>
      <c r="N3" s="105"/>
      <c r="P3" t="s">
        <v>73</v>
      </c>
    </row>
    <row r="4" spans="1:16">
      <c r="A4" s="115"/>
      <c r="B4" s="105"/>
      <c r="C4" s="120"/>
      <c r="D4" s="120"/>
      <c r="E4" s="4" t="s">
        <v>32</v>
      </c>
      <c r="F4" s="4" t="s">
        <v>31</v>
      </c>
      <c r="G4" s="4" t="s">
        <v>30</v>
      </c>
      <c r="H4" s="4" t="s">
        <v>29</v>
      </c>
      <c r="I4" s="4" t="s">
        <v>8</v>
      </c>
      <c r="J4" s="4" t="s">
        <v>32</v>
      </c>
      <c r="K4" s="4" t="s">
        <v>31</v>
      </c>
      <c r="L4" s="4" t="s">
        <v>30</v>
      </c>
      <c r="M4" s="4" t="s">
        <v>29</v>
      </c>
      <c r="N4" s="4" t="s">
        <v>8</v>
      </c>
    </row>
    <row r="5" spans="1:16">
      <c r="A5" s="116"/>
      <c r="B5" s="105"/>
      <c r="C5" s="6" t="s">
        <v>25</v>
      </c>
      <c r="D5" s="3" t="s">
        <v>2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</row>
    <row r="6" spans="1:16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6">
      <c r="A7" s="5"/>
      <c r="B7" s="4">
        <v>2020</v>
      </c>
      <c r="C7" s="11">
        <v>4009.4</v>
      </c>
      <c r="D7" s="3"/>
      <c r="E7" s="14">
        <f t="shared" ref="E7:L7" si="0">SUM(E8)</f>
        <v>0</v>
      </c>
      <c r="F7" s="3">
        <f t="shared" si="0"/>
        <v>0</v>
      </c>
      <c r="G7" s="3">
        <f t="shared" si="0"/>
        <v>0</v>
      </c>
      <c r="H7" s="3">
        <v>5</v>
      </c>
      <c r="I7" s="3">
        <v>5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13">
        <v>14485389</v>
      </c>
      <c r="N7" s="13">
        <f>M7</f>
        <v>14485389</v>
      </c>
    </row>
    <row r="8" spans="1:16" ht="24.75" customHeight="1">
      <c r="A8" s="2">
        <v>1</v>
      </c>
      <c r="B8" s="4" t="s">
        <v>77</v>
      </c>
      <c r="C8" s="12">
        <v>4009.4</v>
      </c>
      <c r="D8" s="3"/>
      <c r="E8" s="14">
        <v>0</v>
      </c>
      <c r="F8" s="3">
        <v>0</v>
      </c>
      <c r="G8" s="3">
        <v>0</v>
      </c>
      <c r="H8" s="3">
        <v>5</v>
      </c>
      <c r="I8" s="3">
        <v>5</v>
      </c>
      <c r="J8" s="3">
        <v>0</v>
      </c>
      <c r="K8" s="3">
        <v>0</v>
      </c>
      <c r="L8" s="3">
        <v>0</v>
      </c>
      <c r="M8" s="12">
        <f>M7</f>
        <v>14485389</v>
      </c>
      <c r="N8" s="12">
        <f>N7</f>
        <v>14485389</v>
      </c>
    </row>
    <row r="9" spans="1:16">
      <c r="A9" s="118" t="s">
        <v>64</v>
      </c>
      <c r="B9" s="118"/>
      <c r="C9" s="118"/>
      <c r="D9" s="118"/>
      <c r="E9" s="118"/>
      <c r="F9" s="118"/>
      <c r="G9" s="118"/>
      <c r="H9" s="118"/>
      <c r="I9" s="118"/>
      <c r="J9" s="118"/>
    </row>
    <row r="11" spans="1:16" s="62" customFormat="1">
      <c r="D11" s="62" t="s">
        <v>89</v>
      </c>
      <c r="K11" s="62" t="s">
        <v>90</v>
      </c>
    </row>
  </sheetData>
  <mergeCells count="9">
    <mergeCell ref="G1:N1"/>
    <mergeCell ref="A9:J9"/>
    <mergeCell ref="E3:I3"/>
    <mergeCell ref="J3:N3"/>
    <mergeCell ref="A2:N2"/>
    <mergeCell ref="A3:A5"/>
    <mergeCell ref="B3:B5"/>
    <mergeCell ref="C3:C4"/>
    <mergeCell ref="D3:D4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МКД</vt:lpstr>
      <vt:lpstr>виды ремонта</vt:lpstr>
      <vt:lpstr>показатели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Я</cp:lastModifiedBy>
  <cp:lastPrinted>2019-02-11T08:06:46Z</cp:lastPrinted>
  <dcterms:created xsi:type="dcterms:W3CDTF">2014-04-04T11:20:04Z</dcterms:created>
  <dcterms:modified xsi:type="dcterms:W3CDTF">2019-05-24T06:38:23Z</dcterms:modified>
</cp:coreProperties>
</file>