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'Документ'!$11:$12</definedName>
  </definedNames>
  <calcPr fullCalcOnLoad="1"/>
</workbook>
</file>

<file path=xl/sharedStrings.xml><?xml version="1.0" encoding="utf-8"?>
<sst xmlns="http://schemas.openxmlformats.org/spreadsheetml/2006/main" count="206" uniqueCount="118">
  <si>
    <t>Единица измерения: тыс. руб.</t>
  </si>
  <si>
    <t>#Н/Д</t>
  </si>
  <si>
    <t>Наименование показателя</t>
  </si>
  <si>
    <t>Код</t>
  </si>
  <si>
    <t>ДопКласс</t>
  </si>
  <si>
    <t>РегКласс</t>
  </si>
  <si>
    <t>Документ</t>
  </si>
  <si>
    <t>Плательщик</t>
  </si>
  <si>
    <t>Остаток на начало года</t>
  </si>
  <si>
    <t>План на год</t>
  </si>
  <si>
    <t>Исполнение с начала года</t>
  </si>
  <si>
    <t>Расхождение с начала года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</si>
  <si>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</si>
  <si>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</si>
  <si>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</si>
  <si>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</si>
  <si>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</si>
  <si>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</si>
  <si>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00010101000000000000</t>
  </si>
  <si>
    <t xml:space="preserve">          Налог на прибыль организаций</t>
  </si>
  <si>
    <t>00010102000000000000</t>
  </si>
  <si>
    <t xml:space="preserve">          Налог на доходы физических лиц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</si>
  <si>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</si>
  <si>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</si>
  <si>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</si>
  <si>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</si>
  <si>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00010501000000000000</t>
  </si>
  <si>
    <t xml:space="preserve">          Налог, взимаемый в связи с применением упрощенной системы налогообложения</t>
  </si>
  <si>
    <t>00010502000000000000</t>
  </si>
  <si>
    <t>00010503000000000000</t>
  </si>
  <si>
    <t xml:space="preserve">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</si>
  <si>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</si>
  <si>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</si>
  <si>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</si>
  <si>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</si>
  <si>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00010602000000000000</t>
  </si>
  <si>
    <t>00010606000000000000</t>
  </si>
  <si>
    <t xml:space="preserve">          Земельный налог</t>
  </si>
  <si>
    <t>00010800000000000000</t>
  </si>
  <si>
    <t xml:space="preserve">        ГОСУДАРСТВЕННАЯ ПОШЛИНА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</si>
  <si>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</si>
  <si>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</si>
  <si>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</si>
  <si>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</si>
  <si>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00011200000000000000</t>
  </si>
  <si>
    <t xml:space="preserve">        ПЛАТЕЖИ ПРИ ПОЛЬЗОВАНИИ ПРИРОДНЫМИ РЕСУРСАМИ</t>
  </si>
  <si>
    <t>00011300000000000000</t>
  </si>
  <si>
    <t xml:space="preserve">        ДОХОДЫ ОТ ОКАЗАНИЯ ПЛАТНЫХ УСЛУГ (РАБОТ) И КОМПЕНСАЦИИ ЗАТРАТ ГОСУДАРСТВА</t>
  </si>
  <si>
    <t>00011400000000000000</t>
  </si>
  <si>
    <t xml:space="preserve">        ДОХОДЫ ОТ ПРОДАЖИ МАТЕРИАЛЬНЫХ И НЕМАТЕРИАЛЬНЫХ АКТИВОВ</t>
  </si>
  <si>
    <t>00011600000000000000</t>
  </si>
  <si>
    <t xml:space="preserve">        ШТРАФЫ, САНКЦИИ, ВОЗМЕЩЕНИЕ УЩЕРБА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</si>
  <si>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</si>
  <si>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</si>
  <si>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</si>
  <si>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</si>
  <si>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</si>
  <si>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</si>
  <si>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</si>
  <si>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 xml:space="preserve">          Дотации бюджетам субъектов Российской Федерации и муниципальных образований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</si>
  <si>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</si>
  <si>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</si>
  <si>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</si>
  <si>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 xml:space="preserve">          Субвенции бюджетам субъектов Российской Федерации и муниципальных образований</t>
  </si>
  <si>
    <t>00020204000000000000</t>
  </si>
  <si>
    <t xml:space="preserve">          Иные межбюджетные трансферты</t>
  </si>
  <si>
    <t>00020700000000000000</t>
  </si>
  <si>
    <t xml:space="preserve">        ПРОЧИЕ БЕЗВОЗМЕЗДНЫЕ ПОСТУПЛЕНИЯ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</si>
  <si>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</si>
  <si>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</si>
  <si>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</si>
  <si>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Уточненный план на 2015 год</t>
  </si>
  <si>
    <t>Исполнено за 6 мес. 2015 г.</t>
  </si>
  <si>
    <t>% исполнения к плану 2015 г.</t>
  </si>
  <si>
    <t>Исполнено за 6 мес. 2014 г.</t>
  </si>
  <si>
    <t>Единый налог на вмененный доход для отдельных видов деятельности</t>
  </si>
  <si>
    <t>Налог на имущество организаций</t>
  </si>
  <si>
    <t>Доходы</t>
  </si>
  <si>
    <t>Расходы</t>
  </si>
  <si>
    <t>Р/ПР</t>
  </si>
  <si>
    <t xml:space="preserve">    ОБЩЕГОСУДАРСТВЕННЫЕ ВОПРОСЫ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</si>
  <si>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</si>
  <si>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</si>
  <si>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</si>
  <si>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</si>
  <si>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</si>
  <si>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</si>
  <si>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КУЛЬТУРА, КИНЕМАТОГРАФИЯ</t>
  </si>
  <si>
    <t xml:space="preserve">    СОЦИАЛЬНАЯ ПОЛИТИКА</t>
  </si>
  <si>
    <t xml:space="preserve">    ФИЗИЧЕСКАЯ КУЛЬТУРА И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</si>
  <si>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</si>
  <si>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</si>
  <si>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>Дефицит(-)/профицит(+)</t>
  </si>
  <si>
    <t>ВСЕГО</t>
  </si>
  <si>
    <t>0100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</si>
  <si>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</si>
  <si>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</si>
  <si>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</si>
  <si>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</si>
  <si>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</si>
  <si>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</si>
  <si>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</si>
  <si>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</si>
  <si>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</si>
  <si>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</si>
  <si>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</si>
  <si>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% исполнения  6 мес. 2015 г. к 6 мес. 2014 г.</t>
  </si>
  <si>
    <t>ИСПОЛНЕНИЕ КОНСОЛИДИРОВАННОГО БЮДЖЕТА МР "СУХИНИЧСКИЙ РАЙОН" ЗА  1 ПОЛУГОДИЕ 2015 ГОДА</t>
  </si>
  <si>
    <t xml:space="preserve">                     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</si>
  <si>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к пояснительной  записке об исполнении</t>
  </si>
  <si>
    <t xml:space="preserve">                                                                                                             бюджета муниципального района</t>
  </si>
  <si>
    <t xml:space="preserve">                                                                                                             «Сухиничский район» и консолидированного </t>
  </si>
  <si>
    <t xml:space="preserve">                                                                                                   бюджета района за 1 полугодие 2015 года   
                                                                                                                                                                                                                                   </t>
  </si>
  <si>
    <t xml:space="preserve"> бюджета муниципального района  </t>
  </si>
  <si>
    <t xml:space="preserve">«Сухиничский район» и консолидированного  </t>
  </si>
  <si>
    <t xml:space="preserve">бюджета района за 1 полугодие 2015 года   </t>
  </si>
  <si>
    <t xml:space="preserve">    к пояснительной  записке об исполнении  
             </t>
  </si>
  <si>
    <t>Приложение №4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</si>
</sst>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9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2" borderId="0" xfId="0" applyAlignment="1">
      <alignment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right" vertical="top" shrinkToFit="1"/>
    </xf>
    <xf numFmtId="10" fontId="3" fillId="3" borderId="1" xfId="0" applyNumberFormat="1" applyFont="1" applyFill="1" applyBorder="1" applyAlignment="1">
      <alignment horizontal="center" vertical="top" shrinkToFit="1"/>
    </xf>
    <xf numFmtId="168" fontId="3" fillId="4" borderId="1" xfId="0" applyNumberFormat="1" applyFont="1" applyFill="1" applyBorder="1" applyAlignment="1">
      <alignment horizontal="right" vertical="top" shrinkToFit="1"/>
    </xf>
    <xf numFmtId="10" fontId="3" fillId="4" borderId="1" xfId="0" applyNumberFormat="1" applyFont="1" applyFill="1" applyBorder="1" applyAlignment="1">
      <alignment horizontal="center" vertical="top" shrinkToFit="1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top" wrapText="1"/>
    </xf>
    <xf numFmtId="168" fontId="2" fillId="3" borderId="1" xfId="0" applyNumberFormat="1" applyFont="1" applyFill="1" applyBorder="1" applyAlignment="1">
      <alignment horizontal="right" vertical="top" shrinkToFit="1"/>
    </xf>
    <xf numFmtId="168" fontId="2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168" fontId="6" fillId="3" borderId="1" xfId="0" applyNumberFormat="1" applyFont="1" applyFill="1" applyBorder="1" applyAlignment="1">
      <alignment horizontal="right" vertical="top" shrinkToFit="1"/>
    </xf>
    <xf numFmtId="168" fontId="6" fillId="0" borderId="1" xfId="0" applyNumberFormat="1" applyFont="1" applyFill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horizontal="left" vertical="top" shrinkToFit="1"/>
    </xf>
    <xf numFmtId="168" fontId="2" fillId="4" borderId="1" xfId="0" applyNumberFormat="1" applyFont="1" applyFill="1" applyBorder="1" applyAlignment="1">
      <alignment horizontal="right" vertical="top" shrinkToFit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8" fillId="2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Border="1" applyAlignment="1">
      <alignment/>
    </xf>
    <xf numFmtId="9" fontId="6" fillId="0" borderId="1" xfId="0" applyNumberFormat="1" applyFont="1" applyFill="1" applyBorder="1" applyAlignment="1">
      <alignment horizontal="right" vertical="top" shrinkToFit="1"/>
    </xf>
    <xf numFmtId="177" fontId="8" fillId="2" borderId="1" xfId="0" applyNumberFormat="1" applyFont="1" applyBorder="1" applyAlignment="1">
      <alignment/>
    </xf>
    <xf numFmtId="169" fontId="6" fillId="0" borderId="1" xfId="0" applyNumberFormat="1" applyFont="1" applyFill="1" applyBorder="1" applyAlignment="1">
      <alignment horizontal="right" vertical="top" shrinkToFit="1"/>
    </xf>
    <xf numFmtId="0" fontId="7" fillId="2" borderId="1" xfId="0" applyFont="1" applyBorder="1" applyAlignment="1">
      <alignment/>
    </xf>
    <xf numFmtId="169" fontId="2" fillId="0" borderId="1" xfId="0" applyNumberFormat="1" applyFont="1" applyFill="1" applyBorder="1" applyAlignment="1">
      <alignment horizontal="right" vertical="top" shrinkToFit="1"/>
    </xf>
    <xf numFmtId="168" fontId="7" fillId="2" borderId="1" xfId="0" applyNumberFormat="1" applyFont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10" xfId="0" applyFont="1" applyBorder="1" applyAlignment="1">
      <alignment horizontal="center" vertical="center" wrapText="1"/>
    </xf>
    <xf numFmtId="0" fontId="7" fillId="2" borderId="11" xfId="0" applyFont="1" applyBorder="1" applyAlignment="1">
      <alignment horizontal="center" vertical="center" wrapText="1"/>
    </xf>
    <xf numFmtId="0" fontId="7" fillId="2" borderId="12" xfId="0" applyFont="1" applyBorder="1" applyAlignment="1">
      <alignment horizontal="center" vertical="center" wrapText="1"/>
    </xf>
    <xf numFmtId="0" fontId="7" fillId="2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0" fontId="1" fillId="2" borderId="1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top" shrinkToFit="1"/>
    </xf>
    <xf numFmtId="49" fontId="2" fillId="2" borderId="5" xfId="0" applyNumberFormat="1" applyFont="1" applyFill="1" applyBorder="1" applyAlignment="1">
      <alignment horizontal="left" vertical="top" shrinkToFit="1"/>
    </xf>
    <xf numFmtId="49" fontId="2" fillId="2" borderId="6" xfId="0" applyNumberFormat="1" applyFont="1" applyFill="1" applyBorder="1" applyAlignment="1">
      <alignment horizontal="left" vertical="top" shrinkToFit="1"/>
    </xf>
    <xf numFmtId="0" fontId="2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Alignment="1">
      <alignment horizontal="right" wrapText="1"/>
    </xf>
    <xf numFmtId="0" fontId="0" fillId="2" borderId="0" xfId="0" applyAlignment="1">
      <alignment horizontal="right"/>
    </xf>
    <xf numFmtId="0" fontId="0" fillId="2" borderId="0" xfId="0" applyAlignment="1">
      <alignment horizontal="right"/>
    </xf>
    <xf numFmtId="0" fontId="0" fillId="2" borderId="0" xfId="0" applyNumberFormat="1" applyAlignment="1">
      <alignment horizontal="right" wrapText="1"/>
    </xf>
    <xf numFmtId="0" fontId="1" fillId="2" borderId="0" xfId="0" applyFont="1" applyFill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N66"/>
  <sheetViews>
    <sheetView showGridLines="0" showZeros="0" tabSelected="1" workbookViewId="0" topLeftCell="B1">
      <pane ySplit="12" topLeftCell="BM13" activePane="bottomLeft" state="frozen"/>
      <selection pane="topLeft" activeCell="A1" sqref="A1"/>
      <selection pane="bottomLeft" activeCell="B7" sqref="B7:AG7"/>
    </sheetView>
  </sheetViews>
  <sheetFormatPr defaultColWidth="9.00390625" defaultRowHeight="12.75" outlineLevelRow="2"/>
  <cols>
    <col min="1" max="1" width="130.625" style="0" hidden="1" customWidth="1"/>
    <col min="2" max="2" width="47.75390625" style="0" customWidth="1"/>
    <col min="3" max="3" width="26.375" style="0" customWidth="1"/>
    <col min="4" max="5" width="9.125" style="0" hidden="1" customWidth="1"/>
    <col min="6" max="6" width="25.375" style="0" hidden="1" customWidth="1"/>
    <col min="7" max="7" width="12.125" style="0" hidden="1" customWidth="1"/>
    <col min="8" max="8" width="11.875" style="0" hidden="1" customWidth="1"/>
    <col min="9" max="9" width="25.375" style="0" hidden="1" customWidth="1"/>
    <col min="10" max="10" width="13.625" style="0" hidden="1" customWidth="1"/>
    <col min="11" max="11" width="11.875" style="0" hidden="1" customWidth="1"/>
    <col min="12" max="12" width="13.875" style="0" hidden="1" customWidth="1"/>
    <col min="13" max="14" width="14.625" style="0" hidden="1" customWidth="1"/>
    <col min="15" max="17" width="15.75390625" style="0" hidden="1" customWidth="1"/>
    <col min="18" max="18" width="17.875" style="0" customWidth="1"/>
    <col min="19" max="19" width="18.125" style="0" customWidth="1"/>
    <col min="20" max="20" width="16.625" style="0" customWidth="1"/>
    <col min="21" max="21" width="18.25390625" style="0" customWidth="1"/>
    <col min="22" max="32" width="15.75390625" style="0" hidden="1" customWidth="1"/>
    <col min="33" max="33" width="20.375" style="0" customWidth="1"/>
    <col min="34" max="40" width="15.75390625" style="0" hidden="1" customWidth="1"/>
  </cols>
  <sheetData>
    <row r="1" spans="1:33" ht="12.75">
      <c r="A1" t="s">
        <v>108</v>
      </c>
      <c r="B1" s="58" t="s">
        <v>117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8" ht="11.25" customHeight="1">
      <c r="A2" s="59" t="s">
        <v>109</v>
      </c>
      <c r="B2" s="58" t="s">
        <v>116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59"/>
      <c r="AI2" s="59"/>
      <c r="AJ2" s="59"/>
      <c r="AK2" s="59"/>
      <c r="AL2" s="59"/>
    </row>
    <row r="3" spans="1:38" ht="12.75" hidden="1">
      <c r="A3" s="59" t="s">
        <v>110</v>
      </c>
      <c r="B3" s="58" t="s">
        <v>113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59"/>
      <c r="AJ3" s="59"/>
      <c r="AK3" s="59"/>
      <c r="AL3" s="59"/>
    </row>
    <row r="4" spans="1:38" ht="12.75">
      <c r="A4" s="59" t="s">
        <v>111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9"/>
      <c r="AI4" s="59"/>
      <c r="AJ4" s="59"/>
      <c r="AK4" s="59"/>
      <c r="AL4" s="59"/>
    </row>
    <row r="5" spans="1:38" ht="12" customHeight="1">
      <c r="A5" s="61" t="s">
        <v>112</v>
      </c>
      <c r="B5" s="58" t="s">
        <v>114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9"/>
      <c r="AI5" s="59"/>
      <c r="AJ5" s="59"/>
      <c r="AK5" s="59"/>
      <c r="AL5" s="59"/>
    </row>
    <row r="6" spans="1:40" ht="15.75" customHeight="1">
      <c r="A6" s="62" t="s">
        <v>115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2"/>
      <c r="AN6" s="2"/>
    </row>
    <row r="7" spans="1:40" ht="36" customHeight="1">
      <c r="A7" s="2"/>
      <c r="B7" s="47" t="s">
        <v>107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2"/>
      <c r="AI7" s="2"/>
      <c r="AJ7" s="2"/>
      <c r="AK7" s="2"/>
      <c r="AL7" s="2"/>
      <c r="AM7" s="2"/>
      <c r="AN7" s="2"/>
    </row>
    <row r="8" spans="1:40" ht="3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.75" customHeight="1">
      <c r="A9" s="48" t="s">
        <v>77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3"/>
      <c r="AN9" s="3"/>
    </row>
    <row r="10" spans="1:40" ht="12.75" customHeight="1">
      <c r="A10" s="49" t="s">
        <v>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25.5" customHeight="1">
      <c r="A11" s="50" t="s">
        <v>1</v>
      </c>
      <c r="B11" s="35" t="s">
        <v>2</v>
      </c>
      <c r="C11" s="35" t="s">
        <v>3</v>
      </c>
      <c r="D11" s="35" t="s">
        <v>4</v>
      </c>
      <c r="E11" s="35" t="s">
        <v>5</v>
      </c>
      <c r="F11" s="37" t="s">
        <v>6</v>
      </c>
      <c r="G11" s="38"/>
      <c r="H11" s="39"/>
      <c r="I11" s="37" t="s">
        <v>7</v>
      </c>
      <c r="J11" s="38"/>
      <c r="K11" s="39"/>
      <c r="L11" s="35" t="s">
        <v>1</v>
      </c>
      <c r="M11" s="35" t="s">
        <v>1</v>
      </c>
      <c r="N11" s="35" t="s">
        <v>1</v>
      </c>
      <c r="O11" s="35" t="s">
        <v>8</v>
      </c>
      <c r="P11" s="35" t="s">
        <v>9</v>
      </c>
      <c r="Q11" s="35" t="s">
        <v>1</v>
      </c>
      <c r="R11" s="35" t="s">
        <v>71</v>
      </c>
      <c r="S11" s="35" t="s">
        <v>72</v>
      </c>
      <c r="T11" s="35" t="s">
        <v>73</v>
      </c>
      <c r="U11" s="35" t="s">
        <v>74</v>
      </c>
      <c r="V11" s="35" t="s">
        <v>1</v>
      </c>
      <c r="W11" s="35" t="s">
        <v>1</v>
      </c>
      <c r="X11" s="35" t="s">
        <v>1</v>
      </c>
      <c r="Y11" s="35" t="s">
        <v>1</v>
      </c>
      <c r="Z11" s="35" t="s">
        <v>1</v>
      </c>
      <c r="AA11" s="35" t="s">
        <v>1</v>
      </c>
      <c r="AB11" s="37" t="s">
        <v>10</v>
      </c>
      <c r="AC11" s="38"/>
      <c r="AD11" s="39"/>
      <c r="AE11" s="40" t="s">
        <v>106</v>
      </c>
      <c r="AF11" s="41"/>
      <c r="AG11" s="42"/>
      <c r="AH11" s="4" t="s">
        <v>1</v>
      </c>
      <c r="AI11" s="56" t="s">
        <v>11</v>
      </c>
      <c r="AJ11" s="57"/>
      <c r="AK11" s="56" t="s">
        <v>12</v>
      </c>
      <c r="AL11" s="57"/>
      <c r="AM11" s="56" t="s">
        <v>13</v>
      </c>
      <c r="AN11" s="57"/>
    </row>
    <row r="12" spans="1:40" ht="26.25" customHeight="1">
      <c r="A12" s="51"/>
      <c r="B12" s="36"/>
      <c r="C12" s="36"/>
      <c r="D12" s="36"/>
      <c r="E12" s="36"/>
      <c r="F12" s="10" t="s">
        <v>1</v>
      </c>
      <c r="G12" s="10" t="s">
        <v>1</v>
      </c>
      <c r="H12" s="10" t="s">
        <v>1</v>
      </c>
      <c r="I12" s="10" t="s">
        <v>1</v>
      </c>
      <c r="J12" s="10" t="s">
        <v>1</v>
      </c>
      <c r="K12" s="10" t="s">
        <v>1</v>
      </c>
      <c r="L12" s="36"/>
      <c r="M12" s="36"/>
      <c r="N12" s="36"/>
      <c r="O12" s="36"/>
      <c r="P12" s="36"/>
      <c r="Q12" s="36"/>
      <c r="R12" s="46"/>
      <c r="S12" s="46"/>
      <c r="T12" s="36"/>
      <c r="U12" s="36"/>
      <c r="V12" s="36"/>
      <c r="W12" s="36"/>
      <c r="X12" s="36"/>
      <c r="Y12" s="36"/>
      <c r="Z12" s="36"/>
      <c r="AA12" s="36"/>
      <c r="AB12" s="10" t="s">
        <v>1</v>
      </c>
      <c r="AC12" s="10" t="s">
        <v>1</v>
      </c>
      <c r="AD12" s="10" t="s">
        <v>1</v>
      </c>
      <c r="AE12" s="43"/>
      <c r="AF12" s="44"/>
      <c r="AG12" s="45"/>
      <c r="AH12" s="4"/>
      <c r="AI12" s="4" t="s">
        <v>1</v>
      </c>
      <c r="AJ12" s="4" t="s">
        <v>1</v>
      </c>
      <c r="AK12" s="4" t="s">
        <v>1</v>
      </c>
      <c r="AL12" s="4" t="s">
        <v>1</v>
      </c>
      <c r="AM12" s="4" t="s">
        <v>1</v>
      </c>
      <c r="AN12" s="4" t="s">
        <v>1</v>
      </c>
    </row>
    <row r="13" spans="1:40" ht="40.5" customHeight="1">
      <c r="A13" s="11" t="s">
        <v>14</v>
      </c>
      <c r="B13" s="33" t="s">
        <v>15</v>
      </c>
      <c r="C13" s="12" t="s">
        <v>14</v>
      </c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14">
        <v>0</v>
      </c>
      <c r="P13" s="14">
        <v>292628.204</v>
      </c>
      <c r="Q13" s="14">
        <v>-175.0526</v>
      </c>
      <c r="R13" s="15">
        <v>292453.1514</v>
      </c>
      <c r="S13" s="15">
        <f>S14+S17+S18+S22+S26+S27+S28+S29+S30+S31+S32+S33</f>
        <v>127320.79999999997</v>
      </c>
      <c r="T13" s="15">
        <f>S13/R13*100</f>
        <v>43.53545153830748</v>
      </c>
      <c r="U13" s="15">
        <f>U14+U17+U18+U22+U26+U27+U28+U29+U30+U31+U32+U33</f>
        <v>117238.49999999999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>S13/U13*100</f>
        <v>108.59982002499177</v>
      </c>
      <c r="AH13" s="5">
        <v>127320.7424</v>
      </c>
      <c r="AI13" s="5">
        <v>165132.4118</v>
      </c>
      <c r="AJ13" s="6">
        <v>0.4353543184284524</v>
      </c>
      <c r="AK13" s="5">
        <v>165132.4118</v>
      </c>
      <c r="AL13" s="6">
        <v>0.4353543184284524</v>
      </c>
      <c r="AM13" s="5">
        <v>0</v>
      </c>
      <c r="AN13" s="6"/>
    </row>
    <row r="14" spans="1:40" ht="25.5" customHeight="1" outlineLevel="1">
      <c r="A14" s="11" t="s">
        <v>16</v>
      </c>
      <c r="B14" s="25" t="s">
        <v>17</v>
      </c>
      <c r="C14" s="11" t="s">
        <v>16</v>
      </c>
      <c r="D14" s="11"/>
      <c r="E14" s="11"/>
      <c r="F14" s="17"/>
      <c r="G14" s="11"/>
      <c r="H14" s="11"/>
      <c r="I14" s="11"/>
      <c r="J14" s="11"/>
      <c r="K14" s="11"/>
      <c r="L14" s="11"/>
      <c r="M14" s="11"/>
      <c r="N14" s="11"/>
      <c r="O14" s="18">
        <v>0</v>
      </c>
      <c r="P14" s="18">
        <v>187185.197</v>
      </c>
      <c r="Q14" s="18">
        <v>0</v>
      </c>
      <c r="R14" s="19">
        <v>187185.197</v>
      </c>
      <c r="S14" s="19">
        <v>85692.7</v>
      </c>
      <c r="T14" s="19">
        <f aca="true" t="shared" si="0" ref="T14:T42">S14/R14*100</f>
        <v>45.77963502103214</v>
      </c>
      <c r="U14" s="19">
        <v>78590.6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>
        <f aca="true" t="shared" si="1" ref="AG14:AG42">S14/U14*100</f>
        <v>109.03683137678041</v>
      </c>
      <c r="AH14" s="5">
        <v>85692.6585</v>
      </c>
      <c r="AI14" s="5">
        <v>101492.5388</v>
      </c>
      <c r="AJ14" s="6">
        <v>0.45779612850475565</v>
      </c>
      <c r="AK14" s="5">
        <v>101492.5388</v>
      </c>
      <c r="AL14" s="6">
        <v>0.45779612850475565</v>
      </c>
      <c r="AM14" s="5">
        <v>0</v>
      </c>
      <c r="AN14" s="6"/>
    </row>
    <row r="15" spans="1:40" ht="21" customHeight="1" outlineLevel="2">
      <c r="A15" s="11" t="s">
        <v>18</v>
      </c>
      <c r="B15" s="25" t="s">
        <v>19</v>
      </c>
      <c r="C15" s="11" t="s">
        <v>18</v>
      </c>
      <c r="D15" s="11"/>
      <c r="E15" s="11"/>
      <c r="F15" s="17"/>
      <c r="G15" s="11"/>
      <c r="H15" s="11"/>
      <c r="I15" s="11"/>
      <c r="J15" s="11"/>
      <c r="K15" s="11"/>
      <c r="L15" s="11"/>
      <c r="M15" s="11"/>
      <c r="N15" s="11"/>
      <c r="O15" s="18">
        <v>0</v>
      </c>
      <c r="P15" s="18">
        <v>130.73</v>
      </c>
      <c r="Q15" s="18">
        <v>0</v>
      </c>
      <c r="R15" s="19">
        <v>130.73</v>
      </c>
      <c r="S15" s="19">
        <v>154.9</v>
      </c>
      <c r="T15" s="19">
        <f t="shared" si="0"/>
        <v>118.48848772278744</v>
      </c>
      <c r="U15" s="19">
        <v>85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>
        <f t="shared" si="1"/>
        <v>182.23529411764707</v>
      </c>
      <c r="AH15" s="5">
        <v>154.9476</v>
      </c>
      <c r="AI15" s="5">
        <v>-24.2176</v>
      </c>
      <c r="AJ15" s="6">
        <v>1.1852489864606441</v>
      </c>
      <c r="AK15" s="5">
        <v>-24.2176</v>
      </c>
      <c r="AL15" s="6">
        <v>1.1852489864606441</v>
      </c>
      <c r="AM15" s="5">
        <v>0</v>
      </c>
      <c r="AN15" s="6"/>
    </row>
    <row r="16" spans="1:40" ht="19.5" customHeight="1" outlineLevel="2">
      <c r="A16" s="11" t="s">
        <v>20</v>
      </c>
      <c r="B16" s="25" t="s">
        <v>21</v>
      </c>
      <c r="C16" s="11" t="s">
        <v>20</v>
      </c>
      <c r="D16" s="11"/>
      <c r="E16" s="11"/>
      <c r="F16" s="17"/>
      <c r="G16" s="11"/>
      <c r="H16" s="11"/>
      <c r="I16" s="11"/>
      <c r="J16" s="11"/>
      <c r="K16" s="11"/>
      <c r="L16" s="11"/>
      <c r="M16" s="11"/>
      <c r="N16" s="11"/>
      <c r="O16" s="18">
        <v>0</v>
      </c>
      <c r="P16" s="18">
        <v>187054.467</v>
      </c>
      <c r="Q16" s="18">
        <v>0</v>
      </c>
      <c r="R16" s="19">
        <v>187054.467</v>
      </c>
      <c r="S16" s="19">
        <v>85537.7</v>
      </c>
      <c r="T16" s="19">
        <f t="shared" si="0"/>
        <v>45.72876626357177</v>
      </c>
      <c r="U16" s="19">
        <v>78505.6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>
        <f t="shared" si="1"/>
        <v>108.9574501691599</v>
      </c>
      <c r="AH16" s="5">
        <v>85537.7109</v>
      </c>
      <c r="AI16" s="5">
        <v>101516.7564</v>
      </c>
      <c r="AJ16" s="6">
        <v>0.4572877209075151</v>
      </c>
      <c r="AK16" s="5">
        <v>101516.7564</v>
      </c>
      <c r="AL16" s="6">
        <v>0.4572877209075151</v>
      </c>
      <c r="AM16" s="5">
        <v>0</v>
      </c>
      <c r="AN16" s="6"/>
    </row>
    <row r="17" spans="1:40" ht="61.5" customHeight="1" outlineLevel="1">
      <c r="A17" s="11" t="s">
        <v>22</v>
      </c>
      <c r="B17" s="25" t="s">
        <v>23</v>
      </c>
      <c r="C17" s="11" t="s">
        <v>22</v>
      </c>
      <c r="D17" s="11"/>
      <c r="E17" s="11"/>
      <c r="F17" s="17"/>
      <c r="G17" s="11"/>
      <c r="H17" s="11"/>
      <c r="I17" s="11"/>
      <c r="J17" s="11"/>
      <c r="K17" s="11"/>
      <c r="L17" s="11"/>
      <c r="M17" s="11"/>
      <c r="N17" s="11"/>
      <c r="O17" s="18">
        <v>0</v>
      </c>
      <c r="P17" s="18">
        <v>12296.3</v>
      </c>
      <c r="Q17" s="18">
        <v>0</v>
      </c>
      <c r="R17" s="19">
        <v>12296.3</v>
      </c>
      <c r="S17" s="19">
        <v>7069.4</v>
      </c>
      <c r="T17" s="19">
        <f t="shared" si="0"/>
        <v>57.49209111684003</v>
      </c>
      <c r="U17" s="19">
        <v>6219.2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>
        <f t="shared" si="1"/>
        <v>113.6705685618729</v>
      </c>
      <c r="AH17" s="5">
        <v>7069.3987</v>
      </c>
      <c r="AI17" s="5">
        <v>5226.9014</v>
      </c>
      <c r="AJ17" s="6">
        <v>0.5749208054455406</v>
      </c>
      <c r="AK17" s="5">
        <v>5226.9014</v>
      </c>
      <c r="AL17" s="6">
        <v>0.5749208054455406</v>
      </c>
      <c r="AM17" s="5">
        <v>0</v>
      </c>
      <c r="AN17" s="6"/>
    </row>
    <row r="18" spans="1:40" ht="19.5" customHeight="1" outlineLevel="1">
      <c r="A18" s="11" t="s">
        <v>24</v>
      </c>
      <c r="B18" s="25" t="s">
        <v>25</v>
      </c>
      <c r="C18" s="11" t="s">
        <v>24</v>
      </c>
      <c r="D18" s="11"/>
      <c r="E18" s="11"/>
      <c r="F18" s="17"/>
      <c r="G18" s="11"/>
      <c r="H18" s="11"/>
      <c r="I18" s="11"/>
      <c r="J18" s="11"/>
      <c r="K18" s="11"/>
      <c r="L18" s="11"/>
      <c r="M18" s="11"/>
      <c r="N18" s="11"/>
      <c r="O18" s="18">
        <v>0</v>
      </c>
      <c r="P18" s="18">
        <v>25700.4</v>
      </c>
      <c r="Q18" s="18">
        <v>163.85</v>
      </c>
      <c r="R18" s="19">
        <v>25864.25</v>
      </c>
      <c r="S18" s="19">
        <v>13730.3</v>
      </c>
      <c r="T18" s="19">
        <f t="shared" si="0"/>
        <v>53.08601641261587</v>
      </c>
      <c r="U18" s="19">
        <v>12669.1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>
        <f t="shared" si="1"/>
        <v>108.37628560829103</v>
      </c>
      <c r="AH18" s="5">
        <v>13730.3543</v>
      </c>
      <c r="AI18" s="5">
        <v>12133.8964</v>
      </c>
      <c r="AJ18" s="6">
        <v>0.5308622635491074</v>
      </c>
      <c r="AK18" s="5">
        <v>12133.8964</v>
      </c>
      <c r="AL18" s="6">
        <v>0.5308622635491074</v>
      </c>
      <c r="AM18" s="5">
        <v>0</v>
      </c>
      <c r="AN18" s="6"/>
    </row>
    <row r="19" spans="1:40" ht="31.5" customHeight="1" outlineLevel="2">
      <c r="A19" s="11" t="s">
        <v>26</v>
      </c>
      <c r="B19" s="25" t="s">
        <v>27</v>
      </c>
      <c r="C19" s="11" t="s">
        <v>26</v>
      </c>
      <c r="D19" s="11"/>
      <c r="E19" s="11"/>
      <c r="F19" s="17"/>
      <c r="G19" s="11"/>
      <c r="H19" s="11"/>
      <c r="I19" s="11"/>
      <c r="J19" s="11"/>
      <c r="K19" s="11"/>
      <c r="L19" s="11"/>
      <c r="M19" s="11"/>
      <c r="N19" s="11"/>
      <c r="O19" s="18">
        <v>0</v>
      </c>
      <c r="P19" s="18">
        <v>15451.2</v>
      </c>
      <c r="Q19" s="18">
        <v>8.5</v>
      </c>
      <c r="R19" s="19">
        <v>15459.7</v>
      </c>
      <c r="S19" s="19">
        <v>8782.8</v>
      </c>
      <c r="T19" s="19">
        <f t="shared" si="0"/>
        <v>56.81093423546382</v>
      </c>
      <c r="U19" s="19">
        <v>7763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>
        <f t="shared" si="1"/>
        <v>113.13667396625016</v>
      </c>
      <c r="AH19" s="5">
        <v>8782.8389</v>
      </c>
      <c r="AI19" s="5">
        <v>6676.8618</v>
      </c>
      <c r="AJ19" s="6">
        <v>0.5681118585742285</v>
      </c>
      <c r="AK19" s="5">
        <v>6676.8618</v>
      </c>
      <c r="AL19" s="6">
        <v>0.5681118585742285</v>
      </c>
      <c r="AM19" s="5">
        <v>0</v>
      </c>
      <c r="AN19" s="6"/>
    </row>
    <row r="20" spans="1:40" ht="35.25" customHeight="1" outlineLevel="2">
      <c r="A20" s="11" t="s">
        <v>28</v>
      </c>
      <c r="B20" s="25" t="s">
        <v>75</v>
      </c>
      <c r="C20" s="11" t="s">
        <v>28</v>
      </c>
      <c r="D20" s="11"/>
      <c r="E20" s="11"/>
      <c r="F20" s="17"/>
      <c r="G20" s="11"/>
      <c r="H20" s="11"/>
      <c r="I20" s="11"/>
      <c r="J20" s="11"/>
      <c r="K20" s="11"/>
      <c r="L20" s="11"/>
      <c r="M20" s="11"/>
      <c r="N20" s="11"/>
      <c r="O20" s="18">
        <v>0</v>
      </c>
      <c r="P20" s="18">
        <v>10095</v>
      </c>
      <c r="Q20" s="18">
        <v>0</v>
      </c>
      <c r="R20" s="19">
        <v>10095</v>
      </c>
      <c r="S20" s="19">
        <v>4858.1</v>
      </c>
      <c r="T20" s="19">
        <f t="shared" si="0"/>
        <v>48.12382367508668</v>
      </c>
      <c r="U20" s="19">
        <v>4835.7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>
        <f t="shared" si="1"/>
        <v>100.46322145707964</v>
      </c>
      <c r="AH20" s="5">
        <v>4858.1451</v>
      </c>
      <c r="AI20" s="5">
        <v>5236.8549</v>
      </c>
      <c r="AJ20" s="6">
        <v>0.4812427043090639</v>
      </c>
      <c r="AK20" s="5">
        <v>5236.8549</v>
      </c>
      <c r="AL20" s="6">
        <v>0.4812427043090639</v>
      </c>
      <c r="AM20" s="5">
        <v>0</v>
      </c>
      <c r="AN20" s="6"/>
    </row>
    <row r="21" spans="1:40" ht="22.5" customHeight="1" outlineLevel="2">
      <c r="A21" s="11" t="s">
        <v>29</v>
      </c>
      <c r="B21" s="25" t="s">
        <v>30</v>
      </c>
      <c r="C21" s="11" t="s">
        <v>29</v>
      </c>
      <c r="D21" s="11"/>
      <c r="E21" s="11"/>
      <c r="F21" s="17"/>
      <c r="G21" s="11"/>
      <c r="H21" s="11"/>
      <c r="I21" s="11"/>
      <c r="J21" s="11"/>
      <c r="K21" s="11"/>
      <c r="L21" s="11"/>
      <c r="M21" s="11"/>
      <c r="N21" s="11"/>
      <c r="O21" s="18">
        <v>0</v>
      </c>
      <c r="P21" s="18">
        <v>154.2</v>
      </c>
      <c r="Q21" s="18">
        <v>155.35</v>
      </c>
      <c r="R21" s="19">
        <v>309.55</v>
      </c>
      <c r="S21" s="19">
        <v>89.4</v>
      </c>
      <c r="T21" s="19">
        <f t="shared" si="0"/>
        <v>28.8806331771927</v>
      </c>
      <c r="U21" s="19">
        <v>70.4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>
        <f t="shared" si="1"/>
        <v>126.98863636363636</v>
      </c>
      <c r="AH21" s="5">
        <v>89.3703</v>
      </c>
      <c r="AI21" s="5">
        <v>220.1797</v>
      </c>
      <c r="AJ21" s="6">
        <v>0.2887103860442578</v>
      </c>
      <c r="AK21" s="5">
        <v>220.1797</v>
      </c>
      <c r="AL21" s="6">
        <v>0.2887103860442578</v>
      </c>
      <c r="AM21" s="5">
        <v>0</v>
      </c>
      <c r="AN21" s="6"/>
    </row>
    <row r="22" spans="1:40" ht="21.75" customHeight="1" outlineLevel="1">
      <c r="A22" s="11" t="s">
        <v>31</v>
      </c>
      <c r="B22" s="25" t="s">
        <v>32</v>
      </c>
      <c r="C22" s="11" t="s">
        <v>31</v>
      </c>
      <c r="D22" s="11"/>
      <c r="E22" s="11"/>
      <c r="F22" s="17"/>
      <c r="G22" s="11"/>
      <c r="H22" s="11"/>
      <c r="I22" s="11"/>
      <c r="J22" s="11"/>
      <c r="K22" s="11"/>
      <c r="L22" s="11"/>
      <c r="M22" s="11"/>
      <c r="N22" s="11"/>
      <c r="O22" s="18">
        <v>0</v>
      </c>
      <c r="P22" s="18">
        <v>16605.806</v>
      </c>
      <c r="Q22" s="18">
        <v>0</v>
      </c>
      <c r="R22" s="19">
        <v>16605.806</v>
      </c>
      <c r="S22" s="19">
        <v>6490.2</v>
      </c>
      <c r="T22" s="19">
        <f t="shared" si="0"/>
        <v>39.083920407115436</v>
      </c>
      <c r="U22" s="19">
        <v>6234.9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>
        <f t="shared" si="1"/>
        <v>104.09469277775105</v>
      </c>
      <c r="AH22" s="5">
        <v>6490.2432</v>
      </c>
      <c r="AI22" s="5">
        <v>10115.5638</v>
      </c>
      <c r="AJ22" s="6">
        <v>0.39084180557089493</v>
      </c>
      <c r="AK22" s="5">
        <v>10115.5638</v>
      </c>
      <c r="AL22" s="6">
        <v>0.39084180557089493</v>
      </c>
      <c r="AM22" s="5">
        <v>0</v>
      </c>
      <c r="AN22" s="6"/>
    </row>
    <row r="23" spans="1:40" ht="22.5" customHeight="1" outlineLevel="2">
      <c r="A23" s="11" t="s">
        <v>33</v>
      </c>
      <c r="B23" s="25" t="s">
        <v>34</v>
      </c>
      <c r="C23" s="11" t="s">
        <v>33</v>
      </c>
      <c r="D23" s="11"/>
      <c r="E23" s="11"/>
      <c r="F23" s="17"/>
      <c r="G23" s="11"/>
      <c r="H23" s="11"/>
      <c r="I23" s="11"/>
      <c r="J23" s="11"/>
      <c r="K23" s="11"/>
      <c r="L23" s="11"/>
      <c r="M23" s="11"/>
      <c r="N23" s="11"/>
      <c r="O23" s="18">
        <v>0</v>
      </c>
      <c r="P23" s="18">
        <v>1123.548</v>
      </c>
      <c r="Q23" s="18">
        <v>0</v>
      </c>
      <c r="R23" s="19">
        <v>1123.548</v>
      </c>
      <c r="S23" s="19">
        <v>147</v>
      </c>
      <c r="T23" s="19">
        <f t="shared" si="0"/>
        <v>13.083553172628138</v>
      </c>
      <c r="U23" s="19">
        <v>107.3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>
        <f t="shared" si="1"/>
        <v>136.9990680335508</v>
      </c>
      <c r="AH23" s="5">
        <v>146.9674</v>
      </c>
      <c r="AI23" s="5">
        <v>976.581</v>
      </c>
      <c r="AJ23" s="6">
        <v>0.1308065164995176</v>
      </c>
      <c r="AK23" s="5">
        <v>976.581</v>
      </c>
      <c r="AL23" s="6">
        <v>0.1308065164995176</v>
      </c>
      <c r="AM23" s="5">
        <v>0</v>
      </c>
      <c r="AN23" s="6"/>
    </row>
    <row r="24" spans="1:40" ht="26.25" customHeight="1" outlineLevel="2">
      <c r="A24" s="11" t="s">
        <v>35</v>
      </c>
      <c r="B24" s="25" t="s">
        <v>76</v>
      </c>
      <c r="C24" s="11" t="s">
        <v>35</v>
      </c>
      <c r="D24" s="11"/>
      <c r="E24" s="11"/>
      <c r="F24" s="17"/>
      <c r="G24" s="11"/>
      <c r="H24" s="11"/>
      <c r="I24" s="11"/>
      <c r="J24" s="11"/>
      <c r="K24" s="11"/>
      <c r="L24" s="11"/>
      <c r="M24" s="11"/>
      <c r="N24" s="11"/>
      <c r="O24" s="18">
        <v>0</v>
      </c>
      <c r="P24" s="18">
        <v>3076</v>
      </c>
      <c r="Q24" s="18">
        <v>0</v>
      </c>
      <c r="R24" s="19">
        <v>3076</v>
      </c>
      <c r="S24" s="19">
        <v>1740</v>
      </c>
      <c r="T24" s="19">
        <f t="shared" si="0"/>
        <v>56.566970091027315</v>
      </c>
      <c r="U24" s="19">
        <v>1436.6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>
        <f t="shared" si="1"/>
        <v>121.11930948071836</v>
      </c>
      <c r="AH24" s="5">
        <v>1739.9945</v>
      </c>
      <c r="AI24" s="5">
        <v>1336.0055</v>
      </c>
      <c r="AJ24" s="6">
        <v>0.5656679128738622</v>
      </c>
      <c r="AK24" s="5">
        <v>1336.0055</v>
      </c>
      <c r="AL24" s="6">
        <v>0.5656679128738622</v>
      </c>
      <c r="AM24" s="5">
        <v>0</v>
      </c>
      <c r="AN24" s="6"/>
    </row>
    <row r="25" spans="1:40" ht="26.25" customHeight="1" outlineLevel="2">
      <c r="A25" s="11" t="s">
        <v>36</v>
      </c>
      <c r="B25" s="25" t="s">
        <v>37</v>
      </c>
      <c r="C25" s="11" t="s">
        <v>36</v>
      </c>
      <c r="D25" s="11"/>
      <c r="E25" s="11"/>
      <c r="F25" s="17"/>
      <c r="G25" s="11"/>
      <c r="H25" s="11"/>
      <c r="I25" s="11"/>
      <c r="J25" s="11"/>
      <c r="K25" s="11"/>
      <c r="L25" s="11"/>
      <c r="M25" s="11"/>
      <c r="N25" s="11"/>
      <c r="O25" s="18">
        <v>0</v>
      </c>
      <c r="P25" s="18">
        <v>12406.258</v>
      </c>
      <c r="Q25" s="18">
        <v>0</v>
      </c>
      <c r="R25" s="19">
        <v>12406.258</v>
      </c>
      <c r="S25" s="19">
        <v>4603.3</v>
      </c>
      <c r="T25" s="19">
        <f t="shared" si="0"/>
        <v>37.10466121210763</v>
      </c>
      <c r="U25" s="19">
        <v>4690.8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>
        <f t="shared" si="1"/>
        <v>98.13464654216764</v>
      </c>
      <c r="AH25" s="5">
        <v>4603.2813</v>
      </c>
      <c r="AI25" s="5">
        <v>7802.9773</v>
      </c>
      <c r="AJ25" s="6">
        <v>0.3710451048172624</v>
      </c>
      <c r="AK25" s="5">
        <v>7802.9773</v>
      </c>
      <c r="AL25" s="6">
        <v>0.3710451048172624</v>
      </c>
      <c r="AM25" s="5">
        <v>0</v>
      </c>
      <c r="AN25" s="6"/>
    </row>
    <row r="26" spans="1:40" ht="26.25" customHeight="1" outlineLevel="1">
      <c r="A26" s="11" t="s">
        <v>38</v>
      </c>
      <c r="B26" s="25" t="s">
        <v>39</v>
      </c>
      <c r="C26" s="11" t="s">
        <v>38</v>
      </c>
      <c r="D26" s="11"/>
      <c r="E26" s="11"/>
      <c r="F26" s="17"/>
      <c r="G26" s="11"/>
      <c r="H26" s="11"/>
      <c r="I26" s="11"/>
      <c r="J26" s="11"/>
      <c r="K26" s="11"/>
      <c r="L26" s="11"/>
      <c r="M26" s="11"/>
      <c r="N26" s="11"/>
      <c r="O26" s="18">
        <v>0</v>
      </c>
      <c r="P26" s="18">
        <v>1530.3</v>
      </c>
      <c r="Q26" s="18">
        <v>0.8</v>
      </c>
      <c r="R26" s="19">
        <v>1531.1</v>
      </c>
      <c r="S26" s="19">
        <v>1043.7</v>
      </c>
      <c r="T26" s="19">
        <f t="shared" si="0"/>
        <v>68.16667755208674</v>
      </c>
      <c r="U26" s="19">
        <v>668.9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>
        <f t="shared" si="1"/>
        <v>156.032291822395</v>
      </c>
      <c r="AH26" s="5">
        <v>1043.656</v>
      </c>
      <c r="AI26" s="5">
        <v>487.444</v>
      </c>
      <c r="AJ26" s="6">
        <v>0.6816380380118868</v>
      </c>
      <c r="AK26" s="5">
        <v>487.444</v>
      </c>
      <c r="AL26" s="6">
        <v>0.6816380380118868</v>
      </c>
      <c r="AM26" s="5">
        <v>0</v>
      </c>
      <c r="AN26" s="6"/>
    </row>
    <row r="27" spans="1:40" ht="55.5" customHeight="1" outlineLevel="1">
      <c r="A27" s="11" t="s">
        <v>40</v>
      </c>
      <c r="B27" s="25" t="s">
        <v>41</v>
      </c>
      <c r="C27" s="11" t="s">
        <v>40</v>
      </c>
      <c r="D27" s="11"/>
      <c r="E27" s="11"/>
      <c r="F27" s="17"/>
      <c r="G27" s="11"/>
      <c r="H27" s="11"/>
      <c r="I27" s="11"/>
      <c r="J27" s="11"/>
      <c r="K27" s="11"/>
      <c r="L27" s="11"/>
      <c r="M27" s="11"/>
      <c r="N27" s="11"/>
      <c r="O27" s="18">
        <v>0</v>
      </c>
      <c r="P27" s="18">
        <v>0</v>
      </c>
      <c r="Q27" s="18">
        <v>0.0656</v>
      </c>
      <c r="R27" s="19">
        <v>0.0656</v>
      </c>
      <c r="S27" s="19">
        <v>-0.6</v>
      </c>
      <c r="T27" s="19">
        <f t="shared" si="0"/>
        <v>-914.6341463414633</v>
      </c>
      <c r="U27" s="19">
        <v>-1.6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>
        <f t="shared" si="1"/>
        <v>37.49999999999999</v>
      </c>
      <c r="AH27" s="5">
        <v>-0.6544</v>
      </c>
      <c r="AI27" s="5">
        <v>0.7201</v>
      </c>
      <c r="AJ27" s="6">
        <v>-9.975609756097562</v>
      </c>
      <c r="AK27" s="5">
        <v>0.7201</v>
      </c>
      <c r="AL27" s="6">
        <v>-9.975609756097562</v>
      </c>
      <c r="AM27" s="5">
        <v>0</v>
      </c>
      <c r="AN27" s="6"/>
    </row>
    <row r="28" spans="1:40" ht="68.25" customHeight="1" outlineLevel="1">
      <c r="A28" s="11" t="s">
        <v>42</v>
      </c>
      <c r="B28" s="25" t="s">
        <v>43</v>
      </c>
      <c r="C28" s="11" t="s">
        <v>42</v>
      </c>
      <c r="D28" s="11"/>
      <c r="E28" s="11"/>
      <c r="F28" s="17"/>
      <c r="G28" s="11"/>
      <c r="H28" s="11"/>
      <c r="I28" s="11"/>
      <c r="J28" s="11"/>
      <c r="K28" s="11"/>
      <c r="L28" s="11"/>
      <c r="M28" s="11"/>
      <c r="N28" s="11"/>
      <c r="O28" s="18">
        <v>0</v>
      </c>
      <c r="P28" s="18">
        <v>21967.66</v>
      </c>
      <c r="Q28" s="18">
        <v>-157.911</v>
      </c>
      <c r="R28" s="19">
        <v>21809.749</v>
      </c>
      <c r="S28" s="19">
        <v>4263.4</v>
      </c>
      <c r="T28" s="19">
        <f t="shared" si="0"/>
        <v>19.548138770418678</v>
      </c>
      <c r="U28" s="19">
        <v>4662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>
        <f t="shared" si="1"/>
        <v>91.45002145002145</v>
      </c>
      <c r="AH28" s="5">
        <v>4263.3879</v>
      </c>
      <c r="AI28" s="5">
        <v>17546.3613</v>
      </c>
      <c r="AJ28" s="6">
        <v>0.1954808329064218</v>
      </c>
      <c r="AK28" s="5">
        <v>17546.3613</v>
      </c>
      <c r="AL28" s="6">
        <v>0.1954808329064218</v>
      </c>
      <c r="AM28" s="5">
        <v>0</v>
      </c>
      <c r="AN28" s="6"/>
    </row>
    <row r="29" spans="1:40" ht="39" customHeight="1" outlineLevel="1">
      <c r="A29" s="11" t="s">
        <v>44</v>
      </c>
      <c r="B29" s="25" t="s">
        <v>45</v>
      </c>
      <c r="C29" s="11" t="s">
        <v>44</v>
      </c>
      <c r="D29" s="11"/>
      <c r="E29" s="11"/>
      <c r="F29" s="17"/>
      <c r="G29" s="11"/>
      <c r="H29" s="11"/>
      <c r="I29" s="11"/>
      <c r="J29" s="11"/>
      <c r="K29" s="11"/>
      <c r="L29" s="11"/>
      <c r="M29" s="11"/>
      <c r="N29" s="11"/>
      <c r="O29" s="18">
        <v>0</v>
      </c>
      <c r="P29" s="18">
        <v>650</v>
      </c>
      <c r="Q29" s="18">
        <v>0</v>
      </c>
      <c r="R29" s="19">
        <v>650</v>
      </c>
      <c r="S29" s="19">
        <v>377.7</v>
      </c>
      <c r="T29" s="19">
        <f t="shared" si="0"/>
        <v>58.107692307692304</v>
      </c>
      <c r="U29" s="19">
        <v>188.4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>
        <f t="shared" si="1"/>
        <v>200.47770700636943</v>
      </c>
      <c r="AH29" s="5">
        <v>377.6895</v>
      </c>
      <c r="AI29" s="5">
        <v>272.3105</v>
      </c>
      <c r="AJ29" s="6">
        <v>0.5810607692307692</v>
      </c>
      <c r="AK29" s="5">
        <v>272.3105</v>
      </c>
      <c r="AL29" s="6">
        <v>0.5810607692307692</v>
      </c>
      <c r="AM29" s="5">
        <v>0</v>
      </c>
      <c r="AN29" s="6"/>
    </row>
    <row r="30" spans="1:40" ht="38.25" customHeight="1" outlineLevel="1">
      <c r="A30" s="11" t="s">
        <v>46</v>
      </c>
      <c r="B30" s="25" t="s">
        <v>47</v>
      </c>
      <c r="C30" s="11" t="s">
        <v>46</v>
      </c>
      <c r="D30" s="11"/>
      <c r="E30" s="11"/>
      <c r="F30" s="17"/>
      <c r="G30" s="11"/>
      <c r="H30" s="11"/>
      <c r="I30" s="11"/>
      <c r="J30" s="11"/>
      <c r="K30" s="11"/>
      <c r="L30" s="11"/>
      <c r="M30" s="11"/>
      <c r="N30" s="11"/>
      <c r="O30" s="18">
        <v>0</v>
      </c>
      <c r="P30" s="18">
        <v>12579.706</v>
      </c>
      <c r="Q30" s="18">
        <v>2.599</v>
      </c>
      <c r="R30" s="19">
        <v>12582.305</v>
      </c>
      <c r="S30" s="19">
        <v>7368</v>
      </c>
      <c r="T30" s="19">
        <f t="shared" si="0"/>
        <v>58.558427887418084</v>
      </c>
      <c r="U30" s="19">
        <v>6547.9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>
        <f t="shared" si="1"/>
        <v>112.52462621603874</v>
      </c>
      <c r="AH30" s="5">
        <v>7367.9754</v>
      </c>
      <c r="AI30" s="5">
        <v>5214.3298</v>
      </c>
      <c r="AJ30" s="6">
        <v>0.5855823237475168</v>
      </c>
      <c r="AK30" s="5">
        <v>5214.3298</v>
      </c>
      <c r="AL30" s="6">
        <v>0.5855823237475168</v>
      </c>
      <c r="AM30" s="5">
        <v>0</v>
      </c>
      <c r="AN30" s="6"/>
    </row>
    <row r="31" spans="1:40" ht="51.75" customHeight="1" outlineLevel="1">
      <c r="A31" s="11" t="s">
        <v>48</v>
      </c>
      <c r="B31" s="25" t="s">
        <v>49</v>
      </c>
      <c r="C31" s="11" t="s">
        <v>48</v>
      </c>
      <c r="D31" s="11"/>
      <c r="E31" s="11"/>
      <c r="F31" s="17"/>
      <c r="G31" s="11"/>
      <c r="H31" s="11"/>
      <c r="I31" s="11"/>
      <c r="J31" s="11"/>
      <c r="K31" s="11"/>
      <c r="L31" s="11"/>
      <c r="M31" s="11"/>
      <c r="N31" s="11"/>
      <c r="O31" s="18">
        <v>0</v>
      </c>
      <c r="P31" s="18">
        <v>11706.335</v>
      </c>
      <c r="Q31" s="18">
        <v>-184.4562</v>
      </c>
      <c r="R31" s="19">
        <v>11521.8788</v>
      </c>
      <c r="S31" s="19">
        <v>517.9</v>
      </c>
      <c r="T31" s="19">
        <f t="shared" si="0"/>
        <v>4.494926643387362</v>
      </c>
      <c r="U31" s="19">
        <v>639.9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>
        <f t="shared" si="1"/>
        <v>80.9345210189092</v>
      </c>
      <c r="AH31" s="5">
        <v>517.8786</v>
      </c>
      <c r="AI31" s="5">
        <v>11004.0004</v>
      </c>
      <c r="AJ31" s="6">
        <v>0.04494740909789816</v>
      </c>
      <c r="AK31" s="5">
        <v>11004.0004</v>
      </c>
      <c r="AL31" s="6">
        <v>0.04494740909789816</v>
      </c>
      <c r="AM31" s="5">
        <v>0</v>
      </c>
      <c r="AN31" s="6"/>
    </row>
    <row r="32" spans="1:40" ht="38.25" customHeight="1" outlineLevel="1">
      <c r="A32" s="11" t="s">
        <v>50</v>
      </c>
      <c r="B32" s="25" t="s">
        <v>51</v>
      </c>
      <c r="C32" s="11" t="s">
        <v>50</v>
      </c>
      <c r="D32" s="11"/>
      <c r="E32" s="11"/>
      <c r="F32" s="17"/>
      <c r="G32" s="11"/>
      <c r="H32" s="11"/>
      <c r="I32" s="11"/>
      <c r="J32" s="11"/>
      <c r="K32" s="11"/>
      <c r="L32" s="11"/>
      <c r="M32" s="11"/>
      <c r="N32" s="11"/>
      <c r="O32" s="18">
        <v>0</v>
      </c>
      <c r="P32" s="18">
        <v>2396.5</v>
      </c>
      <c r="Q32" s="18">
        <v>0</v>
      </c>
      <c r="R32" s="19">
        <v>2396.5</v>
      </c>
      <c r="S32" s="19">
        <v>750.3</v>
      </c>
      <c r="T32" s="19">
        <f t="shared" si="0"/>
        <v>31.308157730022952</v>
      </c>
      <c r="U32" s="19">
        <v>809.6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>
        <f t="shared" si="1"/>
        <v>92.675395256917</v>
      </c>
      <c r="AH32" s="5">
        <v>750.3047</v>
      </c>
      <c r="AI32" s="5">
        <v>1646.1953</v>
      </c>
      <c r="AJ32" s="6">
        <v>0.31308353849363657</v>
      </c>
      <c r="AK32" s="5">
        <v>1646.1953</v>
      </c>
      <c r="AL32" s="6">
        <v>0.31308353849363657</v>
      </c>
      <c r="AM32" s="5">
        <v>0</v>
      </c>
      <c r="AN32" s="6"/>
    </row>
    <row r="33" spans="1:40" ht="21" customHeight="1" outlineLevel="1">
      <c r="A33" s="11" t="s">
        <v>52</v>
      </c>
      <c r="B33" s="25" t="s">
        <v>53</v>
      </c>
      <c r="C33" s="11" t="s">
        <v>52</v>
      </c>
      <c r="D33" s="11"/>
      <c r="E33" s="11"/>
      <c r="F33" s="17"/>
      <c r="G33" s="11"/>
      <c r="H33" s="11"/>
      <c r="I33" s="11"/>
      <c r="J33" s="11"/>
      <c r="K33" s="11"/>
      <c r="L33" s="11"/>
      <c r="M33" s="11"/>
      <c r="N33" s="11"/>
      <c r="O33" s="18">
        <v>0</v>
      </c>
      <c r="P33" s="18">
        <v>10</v>
      </c>
      <c r="Q33" s="18">
        <v>0</v>
      </c>
      <c r="R33" s="19">
        <v>10</v>
      </c>
      <c r="S33" s="19">
        <v>17.8</v>
      </c>
      <c r="T33" s="19">
        <f t="shared" si="0"/>
        <v>178</v>
      </c>
      <c r="U33" s="19">
        <v>9.6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>
        <f t="shared" si="1"/>
        <v>185.41666666666669</v>
      </c>
      <c r="AH33" s="5">
        <v>17.85</v>
      </c>
      <c r="AI33" s="5">
        <v>-7.85</v>
      </c>
      <c r="AJ33" s="6">
        <v>1.785</v>
      </c>
      <c r="AK33" s="5">
        <v>-7.85</v>
      </c>
      <c r="AL33" s="6">
        <v>1.785</v>
      </c>
      <c r="AM33" s="5">
        <v>0</v>
      </c>
      <c r="AN33" s="6"/>
    </row>
    <row r="34" spans="1:40" ht="23.25" customHeight="1">
      <c r="A34" s="11" t="s">
        <v>54</v>
      </c>
      <c r="B34" s="33" t="s">
        <v>55</v>
      </c>
      <c r="C34" s="12" t="s">
        <v>54</v>
      </c>
      <c r="D34" s="12"/>
      <c r="E34" s="12"/>
      <c r="F34" s="13"/>
      <c r="G34" s="12"/>
      <c r="H34" s="12"/>
      <c r="I34" s="12"/>
      <c r="J34" s="12"/>
      <c r="K34" s="12"/>
      <c r="L34" s="12"/>
      <c r="M34" s="12"/>
      <c r="N34" s="12"/>
      <c r="O34" s="14">
        <v>27674.6757</v>
      </c>
      <c r="P34" s="14">
        <v>414156.845</v>
      </c>
      <c r="Q34" s="14">
        <v>121220.4448</v>
      </c>
      <c r="R34" s="15">
        <f>R35+R40+R41</f>
        <v>471393.0193</v>
      </c>
      <c r="S34" s="15">
        <f>S35+S40+S41</f>
        <v>206321.8</v>
      </c>
      <c r="T34" s="15">
        <f t="shared" si="0"/>
        <v>43.768531045788436</v>
      </c>
      <c r="U34" s="15">
        <f>U35+U40+U41</f>
        <v>296123.10000000003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f t="shared" si="1"/>
        <v>69.67433476145561</v>
      </c>
      <c r="AH34" s="5">
        <v>227764.5945</v>
      </c>
      <c r="AI34" s="5">
        <v>335287.3711</v>
      </c>
      <c r="AJ34" s="6">
        <v>0.4254281958524719</v>
      </c>
      <c r="AK34" s="5">
        <v>307612.6954</v>
      </c>
      <c r="AL34" s="6">
        <v>0.4254281958524719</v>
      </c>
      <c r="AM34" s="5">
        <v>0</v>
      </c>
      <c r="AN34" s="6"/>
    </row>
    <row r="35" spans="1:40" ht="52.5" customHeight="1" outlineLevel="1">
      <c r="A35" s="11" t="s">
        <v>56</v>
      </c>
      <c r="B35" s="25" t="s">
        <v>57</v>
      </c>
      <c r="C35" s="11" t="s">
        <v>56</v>
      </c>
      <c r="D35" s="11"/>
      <c r="E35" s="11"/>
      <c r="F35" s="17"/>
      <c r="G35" s="11"/>
      <c r="H35" s="11"/>
      <c r="I35" s="11"/>
      <c r="J35" s="11"/>
      <c r="K35" s="11"/>
      <c r="L35" s="11"/>
      <c r="M35" s="11"/>
      <c r="N35" s="11"/>
      <c r="O35" s="18">
        <v>27200.2103</v>
      </c>
      <c r="P35" s="18">
        <v>405846.845</v>
      </c>
      <c r="Q35" s="18">
        <v>122982.9535</v>
      </c>
      <c r="R35" s="19">
        <f>R36+R37+R38+R39</f>
        <v>464845.528</v>
      </c>
      <c r="S35" s="19">
        <f>S36+S37+S38+S39</f>
        <v>206071</v>
      </c>
      <c r="T35" s="19">
        <f t="shared" si="0"/>
        <v>44.33107077239646</v>
      </c>
      <c r="U35" s="19">
        <f>U36+U37+U38+U39</f>
        <v>322071.60000000003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>
        <f t="shared" si="1"/>
        <v>63.98297769812674</v>
      </c>
      <c r="AH35" s="5">
        <v>227513.7887</v>
      </c>
      <c r="AI35" s="5">
        <v>328516.2201</v>
      </c>
      <c r="AJ35" s="6">
        <v>0.43022119658410285</v>
      </c>
      <c r="AK35" s="5">
        <v>301316.0098</v>
      </c>
      <c r="AL35" s="6">
        <v>0.43022119658410285</v>
      </c>
      <c r="AM35" s="5">
        <v>0</v>
      </c>
      <c r="AN35" s="6"/>
    </row>
    <row r="36" spans="1:40" ht="47.25" customHeight="1" outlineLevel="2">
      <c r="A36" s="11" t="s">
        <v>58</v>
      </c>
      <c r="B36" s="25" t="s">
        <v>59</v>
      </c>
      <c r="C36" s="11" t="s">
        <v>58</v>
      </c>
      <c r="D36" s="11"/>
      <c r="E36" s="11"/>
      <c r="F36" s="17"/>
      <c r="G36" s="11"/>
      <c r="H36" s="11"/>
      <c r="I36" s="11"/>
      <c r="J36" s="11"/>
      <c r="K36" s="11"/>
      <c r="L36" s="11"/>
      <c r="M36" s="11"/>
      <c r="N36" s="11"/>
      <c r="O36" s="18">
        <v>0</v>
      </c>
      <c r="P36" s="18">
        <v>27984.309</v>
      </c>
      <c r="Q36" s="18">
        <v>-1237.512</v>
      </c>
      <c r="R36" s="19">
        <v>4574.8</v>
      </c>
      <c r="S36" s="19">
        <v>1137.4</v>
      </c>
      <c r="T36" s="19">
        <f t="shared" si="0"/>
        <v>24.86228906181691</v>
      </c>
      <c r="U36" s="19">
        <v>4734</v>
      </c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>
        <f t="shared" si="1"/>
        <v>24.026193493874104</v>
      </c>
      <c r="AH36" s="5">
        <v>8785.763</v>
      </c>
      <c r="AI36" s="5">
        <v>17961.034</v>
      </c>
      <c r="AJ36" s="6">
        <v>0.3284790698489991</v>
      </c>
      <c r="AK36" s="5">
        <v>17961.034</v>
      </c>
      <c r="AL36" s="6">
        <v>0.3284790698489991</v>
      </c>
      <c r="AM36" s="5">
        <v>0</v>
      </c>
      <c r="AN36" s="6"/>
    </row>
    <row r="37" spans="1:40" ht="47.25" customHeight="1" outlineLevel="2">
      <c r="A37" s="11" t="s">
        <v>60</v>
      </c>
      <c r="B37" s="25" t="s">
        <v>61</v>
      </c>
      <c r="C37" s="11" t="s">
        <v>60</v>
      </c>
      <c r="D37" s="11"/>
      <c r="E37" s="11"/>
      <c r="F37" s="17"/>
      <c r="G37" s="11"/>
      <c r="H37" s="11"/>
      <c r="I37" s="11"/>
      <c r="J37" s="11"/>
      <c r="K37" s="11"/>
      <c r="L37" s="11"/>
      <c r="M37" s="11"/>
      <c r="N37" s="11"/>
      <c r="O37" s="18">
        <v>27200.2103</v>
      </c>
      <c r="P37" s="18">
        <v>0</v>
      </c>
      <c r="Q37" s="18">
        <v>91014.228</v>
      </c>
      <c r="R37" s="19">
        <v>91014.228</v>
      </c>
      <c r="S37" s="19">
        <v>36028.8</v>
      </c>
      <c r="T37" s="19">
        <f t="shared" si="0"/>
        <v>39.585898591591636</v>
      </c>
      <c r="U37" s="19">
        <v>126226.3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>
        <f t="shared" si="1"/>
        <v>28.54302154146957</v>
      </c>
      <c r="AH37" s="5">
        <v>36028.8406</v>
      </c>
      <c r="AI37" s="5">
        <v>82185.5977</v>
      </c>
      <c r="AJ37" s="6">
        <v>0.3958594320000165</v>
      </c>
      <c r="AK37" s="5">
        <v>54985.3874</v>
      </c>
      <c r="AL37" s="6">
        <v>0.3958594320000165</v>
      </c>
      <c r="AM37" s="5">
        <v>0</v>
      </c>
      <c r="AN37" s="6"/>
    </row>
    <row r="38" spans="1:40" ht="50.25" customHeight="1" outlineLevel="2">
      <c r="A38" s="11" t="s">
        <v>62</v>
      </c>
      <c r="B38" s="25" t="s">
        <v>63</v>
      </c>
      <c r="C38" s="11" t="s">
        <v>62</v>
      </c>
      <c r="D38" s="11"/>
      <c r="E38" s="11"/>
      <c r="F38" s="17"/>
      <c r="G38" s="11"/>
      <c r="H38" s="11"/>
      <c r="I38" s="11"/>
      <c r="J38" s="11"/>
      <c r="K38" s="11"/>
      <c r="L38" s="11"/>
      <c r="M38" s="11"/>
      <c r="N38" s="11"/>
      <c r="O38" s="18">
        <v>0</v>
      </c>
      <c r="P38" s="18">
        <v>342353.136</v>
      </c>
      <c r="Q38" s="18">
        <v>1355.69</v>
      </c>
      <c r="R38" s="19">
        <v>343044.8</v>
      </c>
      <c r="S38" s="19">
        <v>153258.5</v>
      </c>
      <c r="T38" s="19">
        <f t="shared" si="0"/>
        <v>44.675943200421635</v>
      </c>
      <c r="U38" s="19">
        <v>190243.4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>
        <f t="shared" si="1"/>
        <v>80.55916788703314</v>
      </c>
      <c r="AH38" s="5">
        <v>153696.7103</v>
      </c>
      <c r="AI38" s="5">
        <v>190012.1157</v>
      </c>
      <c r="AJ38" s="6">
        <v>0.447171264377133</v>
      </c>
      <c r="AK38" s="5">
        <v>190012.1157</v>
      </c>
      <c r="AL38" s="6">
        <v>0.447171264377133</v>
      </c>
      <c r="AM38" s="5">
        <v>0</v>
      </c>
      <c r="AN38" s="6"/>
    </row>
    <row r="39" spans="1:40" ht="28.5" customHeight="1" outlineLevel="2">
      <c r="A39" s="11" t="s">
        <v>64</v>
      </c>
      <c r="B39" s="25" t="s">
        <v>65</v>
      </c>
      <c r="C39" s="11" t="s">
        <v>64</v>
      </c>
      <c r="D39" s="11"/>
      <c r="E39" s="11"/>
      <c r="F39" s="17"/>
      <c r="G39" s="11"/>
      <c r="H39" s="11"/>
      <c r="I39" s="11"/>
      <c r="J39" s="11"/>
      <c r="K39" s="11"/>
      <c r="L39" s="11"/>
      <c r="M39" s="11"/>
      <c r="N39" s="11"/>
      <c r="O39" s="18">
        <v>0</v>
      </c>
      <c r="P39" s="18">
        <v>35509.4</v>
      </c>
      <c r="Q39" s="18">
        <v>31850.5475</v>
      </c>
      <c r="R39" s="19">
        <v>26211.7</v>
      </c>
      <c r="S39" s="19">
        <v>15646.3</v>
      </c>
      <c r="T39" s="19">
        <f t="shared" si="0"/>
        <v>59.69204591842574</v>
      </c>
      <c r="U39" s="19">
        <v>867.9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>
        <f t="shared" si="1"/>
        <v>1802.7768176057148</v>
      </c>
      <c r="AH39" s="5">
        <v>29002.4748</v>
      </c>
      <c r="AI39" s="5">
        <v>38357.4727</v>
      </c>
      <c r="AJ39" s="6">
        <v>0.43055964080138276</v>
      </c>
      <c r="AK39" s="5">
        <v>38357.4727</v>
      </c>
      <c r="AL39" s="6">
        <v>0.43055964080138276</v>
      </c>
      <c r="AM39" s="5">
        <v>0</v>
      </c>
      <c r="AN39" s="6"/>
    </row>
    <row r="40" spans="1:40" ht="32.25" customHeight="1" outlineLevel="1">
      <c r="A40" s="11" t="s">
        <v>66</v>
      </c>
      <c r="B40" s="25" t="s">
        <v>67</v>
      </c>
      <c r="C40" s="11" t="s">
        <v>66</v>
      </c>
      <c r="D40" s="11"/>
      <c r="E40" s="11"/>
      <c r="F40" s="17"/>
      <c r="G40" s="11"/>
      <c r="H40" s="11"/>
      <c r="I40" s="11"/>
      <c r="J40" s="11"/>
      <c r="K40" s="11"/>
      <c r="L40" s="11"/>
      <c r="M40" s="11"/>
      <c r="N40" s="11"/>
      <c r="O40" s="18">
        <v>0</v>
      </c>
      <c r="P40" s="18">
        <v>8310</v>
      </c>
      <c r="Q40" s="18">
        <v>-1342.0358</v>
      </c>
      <c r="R40" s="19">
        <v>6967.9642</v>
      </c>
      <c r="S40" s="19">
        <v>671.3</v>
      </c>
      <c r="T40" s="19">
        <f t="shared" si="0"/>
        <v>9.634090829571138</v>
      </c>
      <c r="U40" s="19">
        <v>512.6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>
        <f t="shared" si="1"/>
        <v>130.95981271946934</v>
      </c>
      <c r="AH40" s="5">
        <v>671.2787</v>
      </c>
      <c r="AI40" s="5">
        <v>6296.6856</v>
      </c>
      <c r="AJ40" s="6">
        <v>0.09633785144877753</v>
      </c>
      <c r="AK40" s="5">
        <v>6296.6856</v>
      </c>
      <c r="AL40" s="6">
        <v>0.09633785144877753</v>
      </c>
      <c r="AM40" s="5">
        <v>0</v>
      </c>
      <c r="AN40" s="6"/>
    </row>
    <row r="41" spans="1:40" ht="65.25" customHeight="1" outlineLevel="1">
      <c r="A41" s="11" t="s">
        <v>68</v>
      </c>
      <c r="B41" s="25" t="s">
        <v>69</v>
      </c>
      <c r="C41" s="11" t="s">
        <v>68</v>
      </c>
      <c r="D41" s="11"/>
      <c r="E41" s="11"/>
      <c r="F41" s="17"/>
      <c r="G41" s="11"/>
      <c r="H41" s="11"/>
      <c r="I41" s="11"/>
      <c r="J41" s="11"/>
      <c r="K41" s="11"/>
      <c r="L41" s="11"/>
      <c r="M41" s="11"/>
      <c r="N41" s="11"/>
      <c r="O41" s="18">
        <v>474.4654</v>
      </c>
      <c r="P41" s="18">
        <v>0</v>
      </c>
      <c r="Q41" s="18">
        <v>-420.4729</v>
      </c>
      <c r="R41" s="19">
        <v>-420.4729</v>
      </c>
      <c r="S41" s="19">
        <v>-420.5</v>
      </c>
      <c r="T41" s="19">
        <f t="shared" si="0"/>
        <v>100.00644512404962</v>
      </c>
      <c r="U41" s="19">
        <v>-26461.1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>
        <f t="shared" si="1"/>
        <v>1.5891251686437828</v>
      </c>
      <c r="AH41" s="5">
        <v>-420.4729</v>
      </c>
      <c r="AI41" s="5">
        <v>474.4654</v>
      </c>
      <c r="AJ41" s="6">
        <v>1</v>
      </c>
      <c r="AK41" s="5">
        <v>0</v>
      </c>
      <c r="AL41" s="6">
        <v>1</v>
      </c>
      <c r="AM41" s="5">
        <v>0</v>
      </c>
      <c r="AN41" s="6"/>
    </row>
    <row r="42" spans="1:40" ht="29.25" customHeight="1">
      <c r="A42" s="52" t="s">
        <v>70</v>
      </c>
      <c r="B42" s="53"/>
      <c r="C42" s="53"/>
      <c r="D42" s="53"/>
      <c r="E42" s="53"/>
      <c r="F42" s="53"/>
      <c r="G42" s="53"/>
      <c r="H42" s="54"/>
      <c r="I42" s="20"/>
      <c r="J42" s="20"/>
      <c r="K42" s="20"/>
      <c r="L42" s="20"/>
      <c r="M42" s="20"/>
      <c r="N42" s="20"/>
      <c r="O42" s="21">
        <v>27674.6757</v>
      </c>
      <c r="P42" s="21">
        <v>706785.049</v>
      </c>
      <c r="Q42" s="21">
        <v>121045.3922</v>
      </c>
      <c r="R42" s="15">
        <f>R13+R34</f>
        <v>763846.1706999999</v>
      </c>
      <c r="S42" s="15">
        <f>S13+S34</f>
        <v>333642.6</v>
      </c>
      <c r="T42" s="15">
        <f t="shared" si="0"/>
        <v>43.67929208759991</v>
      </c>
      <c r="U42" s="15">
        <f>U13+U34</f>
        <v>413361.60000000003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f t="shared" si="1"/>
        <v>80.71446404310414</v>
      </c>
      <c r="AH42" s="7">
        <v>355085.3369</v>
      </c>
      <c r="AI42" s="7">
        <v>500419.7829</v>
      </c>
      <c r="AJ42" s="8">
        <v>0.4289348630201109</v>
      </c>
      <c r="AK42" s="7">
        <v>472745.1072</v>
      </c>
      <c r="AL42" s="8">
        <v>0.4289348630201109</v>
      </c>
      <c r="AM42" s="7">
        <v>0</v>
      </c>
      <c r="AN42" s="8"/>
    </row>
    <row r="43" spans="1:4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9" t="s">
        <v>1</v>
      </c>
      <c r="AI43" s="9"/>
      <c r="AJ43" s="9"/>
      <c r="AK43" s="9"/>
      <c r="AL43" s="9"/>
      <c r="AM43" s="9"/>
      <c r="AN43" s="9"/>
    </row>
    <row r="44" spans="1:40" ht="22.5" customHeight="1">
      <c r="A44" s="55" t="s">
        <v>78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23"/>
      <c r="AG44" s="23"/>
      <c r="AH44" s="1"/>
      <c r="AI44" s="1"/>
      <c r="AJ44" s="1"/>
      <c r="AK44" s="1"/>
      <c r="AL44" s="1"/>
      <c r="AM44" s="1"/>
      <c r="AN44" s="1"/>
    </row>
    <row r="45" spans="1:33" ht="15.75">
      <c r="A45" s="24"/>
      <c r="B45" s="35" t="s">
        <v>2</v>
      </c>
      <c r="C45" s="35" t="s">
        <v>79</v>
      </c>
      <c r="D45" s="35" t="s">
        <v>4</v>
      </c>
      <c r="E45" s="35" t="s">
        <v>5</v>
      </c>
      <c r="F45" s="37" t="s">
        <v>6</v>
      </c>
      <c r="G45" s="38"/>
      <c r="H45" s="39"/>
      <c r="I45" s="37" t="s">
        <v>7</v>
      </c>
      <c r="J45" s="38"/>
      <c r="K45" s="39"/>
      <c r="L45" s="35" t="s">
        <v>1</v>
      </c>
      <c r="M45" s="35" t="s">
        <v>1</v>
      </c>
      <c r="N45" s="35" t="s">
        <v>1</v>
      </c>
      <c r="O45" s="35" t="s">
        <v>8</v>
      </c>
      <c r="P45" s="35" t="s">
        <v>9</v>
      </c>
      <c r="Q45" s="35" t="s">
        <v>1</v>
      </c>
      <c r="R45" s="35" t="s">
        <v>71</v>
      </c>
      <c r="S45" s="35" t="s">
        <v>72</v>
      </c>
      <c r="T45" s="35" t="s">
        <v>73</v>
      </c>
      <c r="U45" s="35" t="s">
        <v>74</v>
      </c>
      <c r="V45" s="35" t="s">
        <v>1</v>
      </c>
      <c r="W45" s="35" t="s">
        <v>1</v>
      </c>
      <c r="X45" s="35" t="s">
        <v>1</v>
      </c>
      <c r="Y45" s="35" t="s">
        <v>1</v>
      </c>
      <c r="Z45" s="35" t="s">
        <v>1</v>
      </c>
      <c r="AA45" s="35" t="s">
        <v>1</v>
      </c>
      <c r="AB45" s="37" t="s">
        <v>10</v>
      </c>
      <c r="AC45" s="38"/>
      <c r="AD45" s="39"/>
      <c r="AE45" s="40" t="s">
        <v>106</v>
      </c>
      <c r="AF45" s="41"/>
      <c r="AG45" s="42"/>
    </row>
    <row r="46" spans="1:33" ht="15.75">
      <c r="A46" s="24"/>
      <c r="B46" s="36"/>
      <c r="C46" s="36"/>
      <c r="D46" s="36"/>
      <c r="E46" s="36"/>
      <c r="F46" s="10" t="s">
        <v>1</v>
      </c>
      <c r="G46" s="10" t="s">
        <v>1</v>
      </c>
      <c r="H46" s="10" t="s">
        <v>1</v>
      </c>
      <c r="I46" s="10" t="s">
        <v>1</v>
      </c>
      <c r="J46" s="10" t="s">
        <v>1</v>
      </c>
      <c r="K46" s="10" t="s">
        <v>1</v>
      </c>
      <c r="L46" s="36"/>
      <c r="M46" s="36"/>
      <c r="N46" s="36"/>
      <c r="O46" s="36"/>
      <c r="P46" s="36"/>
      <c r="Q46" s="36"/>
      <c r="R46" s="46"/>
      <c r="S46" s="46"/>
      <c r="T46" s="36"/>
      <c r="U46" s="36"/>
      <c r="V46" s="36"/>
      <c r="W46" s="36"/>
      <c r="X46" s="36"/>
      <c r="Y46" s="36"/>
      <c r="Z46" s="36"/>
      <c r="AA46" s="36"/>
      <c r="AB46" s="10" t="s">
        <v>1</v>
      </c>
      <c r="AC46" s="10" t="s">
        <v>1</v>
      </c>
      <c r="AD46" s="10" t="s">
        <v>1</v>
      </c>
      <c r="AE46" s="43"/>
      <c r="AF46" s="44"/>
      <c r="AG46" s="45"/>
    </row>
    <row r="47" spans="1:33" ht="30">
      <c r="A47" s="24"/>
      <c r="B47" s="16" t="s">
        <v>80</v>
      </c>
      <c r="C47" s="11" t="s">
        <v>94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9">
        <v>78768.1</v>
      </c>
      <c r="S47" s="19">
        <v>32711.3</v>
      </c>
      <c r="T47" s="27">
        <f>S47/R47</f>
        <v>0.41528613740841785</v>
      </c>
      <c r="U47" s="26">
        <v>34410.6</v>
      </c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8">
        <f>S47/U47*100</f>
        <v>95.06169610526989</v>
      </c>
    </row>
    <row r="48" spans="1:33" ht="23.25" customHeight="1">
      <c r="A48" s="24"/>
      <c r="B48" s="16" t="s">
        <v>81</v>
      </c>
      <c r="C48" s="11" t="s">
        <v>95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9">
        <v>664</v>
      </c>
      <c r="S48" s="19">
        <v>413.4</v>
      </c>
      <c r="T48" s="29">
        <f>S48/R48</f>
        <v>0.6225903614457831</v>
      </c>
      <c r="U48" s="26">
        <v>257.5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8">
        <f aca="true" t="shared" si="2" ref="AG48:AG59">S48/U48*100</f>
        <v>160.54368932038835</v>
      </c>
    </row>
    <row r="49" spans="1:33" ht="49.5" customHeight="1">
      <c r="A49" s="24"/>
      <c r="B49" s="16" t="s">
        <v>82</v>
      </c>
      <c r="C49" s="11" t="s">
        <v>96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9">
        <v>8950.0157</v>
      </c>
      <c r="S49" s="19">
        <v>2527.2456</v>
      </c>
      <c r="T49" s="29">
        <v>0.29111194743490787</v>
      </c>
      <c r="U49" s="26">
        <v>1751.9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8">
        <f t="shared" si="2"/>
        <v>144.25741195273702</v>
      </c>
    </row>
    <row r="50" spans="1:33" ht="23.25" customHeight="1">
      <c r="A50" s="24"/>
      <c r="B50" s="16" t="s">
        <v>83</v>
      </c>
      <c r="C50" s="11" t="s">
        <v>97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9">
        <v>47110.9</v>
      </c>
      <c r="S50" s="19">
        <v>17590.9</v>
      </c>
      <c r="T50" s="29">
        <f>S50/R50</f>
        <v>0.3733934185082433</v>
      </c>
      <c r="U50" s="26">
        <v>31975.4</v>
      </c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8">
        <f t="shared" si="2"/>
        <v>55.01385440057044</v>
      </c>
    </row>
    <row r="51" spans="1:33" ht="33.75" customHeight="1">
      <c r="A51" s="24"/>
      <c r="B51" s="16" t="s">
        <v>84</v>
      </c>
      <c r="C51" s="11" t="s">
        <v>98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9">
        <v>176769.5</v>
      </c>
      <c r="S51" s="19">
        <v>90553</v>
      </c>
      <c r="T51" s="29">
        <f>S51/R51</f>
        <v>0.5122659734852449</v>
      </c>
      <c r="U51" s="26">
        <v>107129.2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8">
        <f t="shared" si="2"/>
        <v>84.52690769650106</v>
      </c>
    </row>
    <row r="52" spans="1:33" ht="21" customHeight="1">
      <c r="A52" s="24"/>
      <c r="B52" s="16" t="s">
        <v>85</v>
      </c>
      <c r="C52" s="11" t="s">
        <v>99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9">
        <v>470</v>
      </c>
      <c r="S52" s="19">
        <v>0</v>
      </c>
      <c r="T52" s="29">
        <v>0</v>
      </c>
      <c r="U52" s="26">
        <v>255.3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8">
        <f t="shared" si="2"/>
        <v>0</v>
      </c>
    </row>
    <row r="53" spans="1:33" ht="20.25" customHeight="1">
      <c r="A53" s="24"/>
      <c r="B53" s="16" t="s">
        <v>86</v>
      </c>
      <c r="C53" s="11" t="s">
        <v>100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9">
        <v>301902.1</v>
      </c>
      <c r="S53" s="19">
        <v>128338.6</v>
      </c>
      <c r="T53" s="29">
        <f>S53/R53</f>
        <v>0.4251000572702211</v>
      </c>
      <c r="U53" s="26">
        <v>127201.3</v>
      </c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8">
        <f t="shared" si="2"/>
        <v>100.89409463582525</v>
      </c>
    </row>
    <row r="54" spans="1:33" ht="21.75" customHeight="1">
      <c r="A54" s="24"/>
      <c r="B54" s="16" t="s">
        <v>87</v>
      </c>
      <c r="C54" s="11" t="s">
        <v>101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9">
        <v>58046.1551</v>
      </c>
      <c r="S54" s="19">
        <v>25954.9289</v>
      </c>
      <c r="T54" s="29">
        <v>0.4545112911363185</v>
      </c>
      <c r="U54" s="26">
        <v>22748.7</v>
      </c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8">
        <f t="shared" si="2"/>
        <v>114.09411922439523</v>
      </c>
    </row>
    <row r="55" spans="1:33" ht="21.75" customHeight="1">
      <c r="A55" s="24"/>
      <c r="B55" s="16" t="s">
        <v>88</v>
      </c>
      <c r="C55" s="11" t="s">
        <v>102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19">
        <v>132228.6</v>
      </c>
      <c r="S55" s="19">
        <v>66060.2415</v>
      </c>
      <c r="T55" s="29">
        <f>S55/R55</f>
        <v>0.4995911739215268</v>
      </c>
      <c r="U55" s="26">
        <v>75065.7</v>
      </c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8">
        <f t="shared" si="2"/>
        <v>88.00323116949554</v>
      </c>
    </row>
    <row r="56" spans="1:33" ht="25.5" customHeight="1">
      <c r="A56" s="24"/>
      <c r="B56" s="16" t="s">
        <v>89</v>
      </c>
      <c r="C56" s="11" t="s">
        <v>103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19">
        <v>4223.2</v>
      </c>
      <c r="S56" s="19">
        <v>1104</v>
      </c>
      <c r="T56" s="29">
        <f>S56/R56</f>
        <v>0.26141314642924796</v>
      </c>
      <c r="U56" s="26">
        <v>933.1</v>
      </c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8">
        <f t="shared" si="2"/>
        <v>118.31529310899154</v>
      </c>
    </row>
    <row r="57" spans="1:33" ht="30">
      <c r="A57" s="24"/>
      <c r="B57" s="16" t="s">
        <v>90</v>
      </c>
      <c r="C57" s="11" t="s">
        <v>104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19">
        <v>3500</v>
      </c>
      <c r="S57" s="19">
        <v>2113</v>
      </c>
      <c r="T57" s="29">
        <v>0.6037142857142858</v>
      </c>
      <c r="U57" s="26">
        <v>1940</v>
      </c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8">
        <f t="shared" si="2"/>
        <v>108.91752577319586</v>
      </c>
    </row>
    <row r="58" spans="1:33" ht="45">
      <c r="A58" s="24"/>
      <c r="B58" s="16" t="s">
        <v>91</v>
      </c>
      <c r="C58" s="11" t="s">
        <v>105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9">
        <v>130</v>
      </c>
      <c r="S58" s="19">
        <v>61.81</v>
      </c>
      <c r="T58" s="29">
        <v>0.47546153846153844</v>
      </c>
      <c r="U58" s="26">
        <v>61.8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8">
        <f t="shared" si="2"/>
        <v>100.01618122977347</v>
      </c>
    </row>
    <row r="59" spans="1:33" ht="15.75">
      <c r="A59" s="24"/>
      <c r="B59" s="34" t="s">
        <v>93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15">
        <f>R47+R48+R49+R50+R51+R52+R53+R54+R55+R56+R58+R57</f>
        <v>812762.5707999999</v>
      </c>
      <c r="S59" s="15">
        <f>S47+S48+S50+S51+S52+S53+S54+S55+S56+S57+S58+S49</f>
        <v>367428.42600000004</v>
      </c>
      <c r="T59" s="31">
        <v>0.45985964457755835</v>
      </c>
      <c r="U59" s="30">
        <f>U47+U48+U49+U50+U51+U52+U53+U54+U55+U56+U58+U57</f>
        <v>403730.49999999994</v>
      </c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28">
        <f t="shared" si="2"/>
        <v>91.00833996936078</v>
      </c>
    </row>
    <row r="60" spans="1:33" ht="15">
      <c r="A60" s="24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15.75">
      <c r="A61" s="24"/>
      <c r="B61" s="30" t="s">
        <v>92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2">
        <f>R42-R59</f>
        <v>-48916.40009999997</v>
      </c>
      <c r="S61" s="32">
        <f>S42-S59</f>
        <v>-33785.82600000006</v>
      </c>
      <c r="T61" s="30"/>
      <c r="U61" s="32">
        <f>U42-U59</f>
        <v>9631.100000000093</v>
      </c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</sheetData>
  <mergeCells count="62">
    <mergeCell ref="B1:AG1"/>
    <mergeCell ref="B2:AG2"/>
    <mergeCell ref="B3:AG4"/>
    <mergeCell ref="B5:AG5"/>
    <mergeCell ref="R11:R12"/>
    <mergeCell ref="S11:S12"/>
    <mergeCell ref="T11:T12"/>
    <mergeCell ref="AM11:AN11"/>
    <mergeCell ref="AI11:AJ11"/>
    <mergeCell ref="AK11:AL11"/>
    <mergeCell ref="V11:V12"/>
    <mergeCell ref="W11:W12"/>
    <mergeCell ref="A42:H42"/>
    <mergeCell ref="A44:AE44"/>
    <mergeCell ref="AE11:AG12"/>
    <mergeCell ref="AB11:AD11"/>
    <mergeCell ref="X11:X12"/>
    <mergeCell ref="Y11:Y12"/>
    <mergeCell ref="Z11:Z12"/>
    <mergeCell ref="AA11:AA12"/>
    <mergeCell ref="Q11:Q12"/>
    <mergeCell ref="U11:U12"/>
    <mergeCell ref="M11:M12"/>
    <mergeCell ref="N11:N12"/>
    <mergeCell ref="O11:O12"/>
    <mergeCell ref="P11:P12"/>
    <mergeCell ref="A9:AL9"/>
    <mergeCell ref="A10:AN10"/>
    <mergeCell ref="A11:A12"/>
    <mergeCell ref="B11:B12"/>
    <mergeCell ref="C11:C12"/>
    <mergeCell ref="D11:D12"/>
    <mergeCell ref="E11:E12"/>
    <mergeCell ref="F11:H11"/>
    <mergeCell ref="I11:K11"/>
    <mergeCell ref="L11:L12"/>
    <mergeCell ref="A6:AL6"/>
    <mergeCell ref="B7:AG7"/>
    <mergeCell ref="B45:B46"/>
    <mergeCell ref="C45:C46"/>
    <mergeCell ref="D45:D46"/>
    <mergeCell ref="E45:E46"/>
    <mergeCell ref="F45:H45"/>
    <mergeCell ref="I45:K45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AA45:AA46"/>
    <mergeCell ref="AB45:AD45"/>
    <mergeCell ref="AE45:AG46"/>
    <mergeCell ref="W45:W46"/>
    <mergeCell ref="X45:X46"/>
    <mergeCell ref="Y45:Y46"/>
    <mergeCell ref="Z45:Z46"/>
  </mergeCells>
  <printOptions/>
  <pageMargins left="0.393" right="0.393" top="0.59" bottom="0.59" header="0.393" footer="0.39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2015-07-20T13:08:59Z</cp:lastPrinted>
  <dcterms:created xsi:type="dcterms:W3CDTF">2015-07-09T11:37:38Z</dcterms:created>
  <dcterms:modified xsi:type="dcterms:W3CDTF">2015-07-20T13:09:41Z</dcterms:modified>
  <cp:category/>
  <cp:version/>
  <cp:contentType/>
  <cp:contentStatus/>
</cp:coreProperties>
</file>