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2040" windowHeight="1125"/>
  </bookViews>
  <sheets>
    <sheet name="Документ" sheetId="1" r:id="rId1"/>
  </sheets>
  <definedNames>
    <definedName name="_xlnm.Print_Titles" localSheetId="0">Документ!$7:$8</definedName>
  </definedNames>
  <calcPr calcId="124519"/>
</workbook>
</file>

<file path=xl/calcChain.xml><?xml version="1.0" encoding="utf-8"?>
<calcChain xmlns="http://schemas.openxmlformats.org/spreadsheetml/2006/main">
  <c r="S32" i="1"/>
  <c r="T32"/>
  <c r="U32"/>
  <c r="V32"/>
  <c r="W32"/>
  <c r="X32"/>
  <c r="Y32"/>
  <c r="Z32"/>
  <c r="AA32"/>
  <c r="AB32"/>
  <c r="AC32"/>
  <c r="AD32"/>
  <c r="AE32"/>
  <c r="AF32"/>
  <c r="AG32"/>
  <c r="AH32"/>
  <c r="AI32"/>
  <c r="AJ32"/>
  <c r="AK32"/>
  <c r="AL32"/>
  <c r="R32"/>
  <c r="AM17"/>
  <c r="AM37"/>
  <c r="S36"/>
  <c r="T36"/>
  <c r="U36"/>
  <c r="V36"/>
  <c r="W36"/>
  <c r="X36"/>
  <c r="Y36"/>
  <c r="Z36"/>
  <c r="AA36"/>
  <c r="AB36"/>
  <c r="AC36"/>
  <c r="AD36"/>
  <c r="AE36"/>
  <c r="AF36"/>
  <c r="AG36"/>
  <c r="AH36"/>
  <c r="AI36"/>
  <c r="AJ36"/>
  <c r="AK36"/>
  <c r="AL36"/>
  <c r="R36"/>
  <c r="S10"/>
  <c r="T10"/>
  <c r="U10"/>
  <c r="V10"/>
  <c r="W10"/>
  <c r="X10"/>
  <c r="Y10"/>
  <c r="Z10"/>
  <c r="AA10"/>
  <c r="AB10"/>
  <c r="AC10"/>
  <c r="AD10"/>
  <c r="AE10"/>
  <c r="AF10"/>
  <c r="AG10"/>
  <c r="AH10"/>
  <c r="AI10"/>
  <c r="AJ10"/>
  <c r="AK10"/>
  <c r="AL10"/>
  <c r="R10"/>
  <c r="AM15"/>
  <c r="S55"/>
  <c r="T55"/>
  <c r="U55"/>
  <c r="V55"/>
  <c r="W55"/>
  <c r="X55"/>
  <c r="Y55"/>
  <c r="Z55"/>
  <c r="AA55"/>
  <c r="AB55"/>
  <c r="AC55"/>
  <c r="AD55"/>
  <c r="AE55"/>
  <c r="AF55"/>
  <c r="AG55"/>
  <c r="AH55"/>
  <c r="AI55"/>
  <c r="AJ55"/>
  <c r="AK55"/>
  <c r="AL55"/>
  <c r="S53"/>
  <c r="T53"/>
  <c r="U53"/>
  <c r="V53"/>
  <c r="W53"/>
  <c r="X53"/>
  <c r="Y53"/>
  <c r="Z53"/>
  <c r="AA53"/>
  <c r="AB53"/>
  <c r="AC53"/>
  <c r="AD53"/>
  <c r="AE53"/>
  <c r="AF53"/>
  <c r="AG53"/>
  <c r="AH53"/>
  <c r="AI53"/>
  <c r="AJ53"/>
  <c r="AK53"/>
  <c r="AL53"/>
  <c r="S51"/>
  <c r="T51"/>
  <c r="U51"/>
  <c r="V51"/>
  <c r="W51"/>
  <c r="X51"/>
  <c r="Y51"/>
  <c r="Z51"/>
  <c r="AA51"/>
  <c r="AB51"/>
  <c r="AC51"/>
  <c r="AD51"/>
  <c r="AE51"/>
  <c r="AF51"/>
  <c r="AG51"/>
  <c r="AH51"/>
  <c r="AI51"/>
  <c r="AJ51"/>
  <c r="AK51"/>
  <c r="AL51"/>
  <c r="S49"/>
  <c r="T49"/>
  <c r="U49"/>
  <c r="V49"/>
  <c r="W49"/>
  <c r="X49"/>
  <c r="Y49"/>
  <c r="Z49"/>
  <c r="AA49"/>
  <c r="AB49"/>
  <c r="AC49"/>
  <c r="AD49"/>
  <c r="AE49"/>
  <c r="AF49"/>
  <c r="AG49"/>
  <c r="AH49"/>
  <c r="AI49"/>
  <c r="AJ49"/>
  <c r="AK49"/>
  <c r="AL49"/>
  <c r="S45"/>
  <c r="T45"/>
  <c r="U45"/>
  <c r="V45"/>
  <c r="W45"/>
  <c r="X45"/>
  <c r="Y45"/>
  <c r="Z45"/>
  <c r="AA45"/>
  <c r="AB45"/>
  <c r="AC45"/>
  <c r="AD45"/>
  <c r="AE45"/>
  <c r="AF45"/>
  <c r="AG45"/>
  <c r="AH45"/>
  <c r="AI45"/>
  <c r="AJ45"/>
  <c r="AK45"/>
  <c r="AL45"/>
  <c r="S42"/>
  <c r="T42"/>
  <c r="U42"/>
  <c r="V42"/>
  <c r="W42"/>
  <c r="X42"/>
  <c r="Y42"/>
  <c r="Z42"/>
  <c r="AA42"/>
  <c r="AB42"/>
  <c r="AC42"/>
  <c r="AD42"/>
  <c r="AE42"/>
  <c r="AF42"/>
  <c r="AG42"/>
  <c r="AH42"/>
  <c r="AI42"/>
  <c r="AJ42"/>
  <c r="AK42"/>
  <c r="AL42"/>
  <c r="S38"/>
  <c r="T38"/>
  <c r="T57" s="1"/>
  <c r="U38"/>
  <c r="V38"/>
  <c r="W38"/>
  <c r="X38"/>
  <c r="X57" s="1"/>
  <c r="Y38"/>
  <c r="Z38"/>
  <c r="AA38"/>
  <c r="AB38"/>
  <c r="AB57" s="1"/>
  <c r="AC38"/>
  <c r="AD38"/>
  <c r="AE38"/>
  <c r="AF38"/>
  <c r="AF57" s="1"/>
  <c r="AG38"/>
  <c r="AH38"/>
  <c r="AI38"/>
  <c r="AJ38"/>
  <c r="AJ57" s="1"/>
  <c r="AK38"/>
  <c r="AL38"/>
  <c r="R55"/>
  <c r="R53"/>
  <c r="R51"/>
  <c r="R49"/>
  <c r="R45"/>
  <c r="R42"/>
  <c r="R38"/>
  <c r="AM21"/>
  <c r="AM16"/>
  <c r="AM54"/>
  <c r="S22"/>
  <c r="T22"/>
  <c r="U22"/>
  <c r="V22"/>
  <c r="W22"/>
  <c r="X22"/>
  <c r="Y22"/>
  <c r="Z22"/>
  <c r="AA22"/>
  <c r="AB22"/>
  <c r="AC22"/>
  <c r="AD22"/>
  <c r="AE22"/>
  <c r="AF22"/>
  <c r="AG22"/>
  <c r="AH22"/>
  <c r="AI22"/>
  <c r="AJ22"/>
  <c r="AK22"/>
  <c r="AL22"/>
  <c r="R22"/>
  <c r="AM24"/>
  <c r="AM25"/>
  <c r="AM33"/>
  <c r="AM35"/>
  <c r="AM39"/>
  <c r="AM40"/>
  <c r="AM41"/>
  <c r="AM43"/>
  <c r="AM44"/>
  <c r="AM46"/>
  <c r="AM47"/>
  <c r="AM48"/>
  <c r="AM52"/>
  <c r="AM56"/>
  <c r="AM11"/>
  <c r="AM12"/>
  <c r="AM13"/>
  <c r="AM14"/>
  <c r="AM18"/>
  <c r="AM19"/>
  <c r="AM20"/>
  <c r="AM23"/>
  <c r="AG57" l="1"/>
  <c r="AK57"/>
  <c r="AM53"/>
  <c r="AM36"/>
  <c r="AH57"/>
  <c r="Z57"/>
  <c r="V57"/>
  <c r="AI57"/>
  <c r="AE57"/>
  <c r="W57"/>
  <c r="S57"/>
  <c r="Y57"/>
  <c r="AC57"/>
  <c r="U57"/>
  <c r="AA57"/>
  <c r="AM51"/>
  <c r="AL57"/>
  <c r="R57"/>
  <c r="AD57"/>
  <c r="AM45"/>
  <c r="AM42"/>
  <c r="AM55"/>
  <c r="X9"/>
  <c r="X26" s="1"/>
  <c r="X59" s="1"/>
  <c r="AJ9"/>
  <c r="AJ26" s="1"/>
  <c r="AJ59" s="1"/>
  <c r="AF9"/>
  <c r="AF26" s="1"/>
  <c r="AF59" s="1"/>
  <c r="AB9"/>
  <c r="AB26" s="1"/>
  <c r="AB59" s="1"/>
  <c r="T9"/>
  <c r="T26" s="1"/>
  <c r="T59" s="1"/>
  <c r="R9"/>
  <c r="R26" s="1"/>
  <c r="AK9"/>
  <c r="AK26" s="1"/>
  <c r="AG9"/>
  <c r="AG26" s="1"/>
  <c r="AC9"/>
  <c r="AC26" s="1"/>
  <c r="Y9"/>
  <c r="Y26" s="1"/>
  <c r="U9"/>
  <c r="U26" s="1"/>
  <c r="AL9"/>
  <c r="AL26" s="1"/>
  <c r="AH9"/>
  <c r="AH26" s="1"/>
  <c r="AD9"/>
  <c r="AD26" s="1"/>
  <c r="Z9"/>
  <c r="Z26" s="1"/>
  <c r="V9"/>
  <c r="V26" s="1"/>
  <c r="AI9"/>
  <c r="AI26" s="1"/>
  <c r="AE9"/>
  <c r="AE26" s="1"/>
  <c r="AA9"/>
  <c r="AA26" s="1"/>
  <c r="W9"/>
  <c r="W26" s="1"/>
  <c r="W59" s="1"/>
  <c r="S9"/>
  <c r="S26" s="1"/>
  <c r="S59" s="1"/>
  <c r="AM22"/>
  <c r="AM10"/>
  <c r="AM38"/>
  <c r="AM32"/>
  <c r="AI59" l="1"/>
  <c r="V59"/>
  <c r="AH59"/>
  <c r="AE59"/>
  <c r="AA59"/>
  <c r="Y59"/>
  <c r="U59"/>
  <c r="AK59"/>
  <c r="AG59"/>
  <c r="AC59"/>
  <c r="AD59"/>
  <c r="Z59"/>
  <c r="AM9"/>
  <c r="AL59"/>
  <c r="AM26"/>
  <c r="R59"/>
  <c r="AM57"/>
</calcChain>
</file>

<file path=xl/sharedStrings.xml><?xml version="1.0" encoding="utf-8"?>
<sst xmlns="http://schemas.openxmlformats.org/spreadsheetml/2006/main" count="150" uniqueCount="102">
  <si>
    <t>Единица измерения: руб.</t>
  </si>
  <si>
    <t/>
  </si>
  <si>
    <t>Наименование показателя</t>
  </si>
  <si>
    <t>Код</t>
  </si>
  <si>
    <t>Документ</t>
  </si>
  <si>
    <t>Плательщик</t>
  </si>
  <si>
    <t>Уточненный план на год</t>
  </si>
  <si>
    <t>Исполнение с начала года</t>
  </si>
  <si>
    <t>Исполнение за отчетный период</t>
  </si>
  <si>
    <t>Расхождение с начала года</t>
  </si>
  <si>
    <t>Расхождение за отчетный период</t>
  </si>
  <si>
    <t>Расхождение кассового плана</t>
  </si>
  <si>
    <t>00000000000000000000</t>
  </si>
  <si>
    <t>00010000000000000000</t>
  </si>
  <si>
    <t xml:space="preserve">        НАЛОГОВЫЕ И НЕНАЛОГОВЫЕ ДОХОДЫ</t>
  </si>
  <si>
    <t>00010100000000000000</t>
  </si>
  <si>
    <t xml:space="preserve">          НАЛОГИ НА ПРИБЫЛЬ, ДОХОДЫ</t>
  </si>
  <si>
    <t>00010300000000000000</t>
  </si>
  <si>
    <t xml:space="preserve">          НАЛОГИ НА ТОВАРЫ (РАБОТЫ, УСЛУГИ), РЕАЛИЗУЕМЫЕ НА ТЕРРИТОРИИ РОССИЙСКОЙ ФЕДЕРАЦИИ</t>
  </si>
  <si>
    <t>00010500000000000000</t>
  </si>
  <si>
    <t xml:space="preserve">          НАЛОГИ НА СОВОКУПНЫЙ ДОХОД</t>
  </si>
  <si>
    <t>00010600000000000000</t>
  </si>
  <si>
    <t xml:space="preserve">          НАЛОГИ НА ИМУЩЕСТВО</t>
  </si>
  <si>
    <t>00011100000000000000</t>
  </si>
  <si>
    <t xml:space="preserve">          ДОХОДЫ ОТ ИСПОЛЬЗОВАНИЯ ИМУЩЕСТВА, НАХОДЯЩЕГОСЯ В ГОСУДАРСТВЕННОЙ И МУНИЦИПАЛЬНОЙ СОБСТВЕННОСТИ</t>
  </si>
  <si>
    <t>00011300000000000000</t>
  </si>
  <si>
    <t xml:space="preserve">          ДОХОДЫ ОТ ОКАЗАНИЯ ПЛАТНЫХ УСЛУГ (РАБОТ) И КОМПЕНСАЦИИ ЗАТРАТ ГОСУДАРСТВА</t>
  </si>
  <si>
    <t>00011400000000000000</t>
  </si>
  <si>
    <t xml:space="preserve">          ДОХОДЫ ОТ ПРОДАЖИ МАТЕРИАЛЬНЫХ И НЕМАТЕРИАЛЬНЫХ АКТИВОВ</t>
  </si>
  <si>
    <t>00011600000000000000</t>
  </si>
  <si>
    <t xml:space="preserve">          ШТРАФЫ, САНКЦИИ, ВОЗМЕЩЕНИЕ УЩЕРБА</t>
  </si>
  <si>
    <t>00020000000000000000</t>
  </si>
  <si>
    <t xml:space="preserve">        БЕЗВОЗМЕЗДНЫЕ ПОСТУПЛЕНИЯ</t>
  </si>
  <si>
    <t>00020200000000000000</t>
  </si>
  <si>
    <t xml:space="preserve">          БЕЗВОЗМЕЗДНЫЕ ПОСТУПЛЕНИЯ ОТ ДРУГИХ БЮДЖЕТОВ БЮДЖЕТНОЙ СИСТЕМЫ РОССИЙСКОЙ ФЕДЕРАЦИИ</t>
  </si>
  <si>
    <t>ИТОГО ДОХОДОВ</t>
  </si>
  <si>
    <t>% исполнения к плану</t>
  </si>
  <si>
    <t>Разд.</t>
  </si>
  <si>
    <t xml:space="preserve">    ОБЩЕГОСУДАРСТВЕННЫЕ ВОПРОСЫ</t>
  </si>
  <si>
    <t>0100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</si>
  <si>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</si>
  <si>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</si>
  <si>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Другие общегосударственные вопросы</t>
  </si>
  <si>
    <t>0113</t>
  </si>
  <si>
    <t xml:space="preserve">    НАЦИОНАЛЬНАЯ БЕЗОПАСНОСТЬ И ПРАВООХРАНИТЕЛЬНАЯ ДЕЯТЕЛЬНОСТЬ</t>
  </si>
  <si>
    <t>0300</t>
  </si>
  <si>
    <t xml:space="preserve">      Защита населения и территории от чрезвычайных ситуаций природного и техногенного характера, гражданская оборона</t>
  </si>
  <si>
    <t>0309</t>
  </si>
  <si>
    <t xml:space="preserve">      Обеспечение пожарной безопасности</t>
  </si>
  <si>
    <t>0310</t>
  </si>
  <si>
    <t xml:space="preserve">      Другие вопросы в области национальной безопасности и правоохранительной деятельности</t>
  </si>
  <si>
    <t>0314</t>
  </si>
  <si>
    <t xml:space="preserve">    НАЦИОНАЛЬНАЯ ЭКОНОМИКА</t>
  </si>
  <si>
    <t>0400</t>
  </si>
  <si>
    <t xml:space="preserve">      Дорожное хозяйство (дорожные фонды)</t>
  </si>
  <si>
    <t>0409</t>
  </si>
  <si>
    <t xml:space="preserve">      Другие вопросы в области национальной экономики</t>
  </si>
  <si>
    <t>0412</t>
  </si>
  <si>
    <t xml:space="preserve">    ЖИЛИЩНО-КОММУНАЛЬНОЕ ХОЗЯЙСТВО</t>
  </si>
  <si>
    <t>0500</t>
  </si>
  <si>
    <t xml:space="preserve">      Жилищное хозяйство</t>
  </si>
  <si>
    <t>0501</t>
  </si>
  <si>
    <t xml:space="preserve">      Коммунальное хозяйство</t>
  </si>
  <si>
    <t>0502</t>
  </si>
  <si>
    <t xml:space="preserve">      Благоустройство</t>
  </si>
  <si>
    <t>0503</t>
  </si>
  <si>
    <t xml:space="preserve">    ОБРАЗОВАНИЕ</t>
  </si>
  <si>
    <t>0700</t>
  </si>
  <si>
    <t xml:space="preserve">      Молодежная политика</t>
  </si>
  <si>
    <t>0707</t>
  </si>
  <si>
    <t xml:space="preserve">    ФИЗИЧЕСКАЯ КУЛЬТУРА И СПОРТ</t>
  </si>
  <si>
    <t>1100</t>
  </si>
  <si>
    <t xml:space="preserve">      Другие вопросы в области физической культуры и спорта</t>
  </si>
  <si>
    <t>1105</t>
  </si>
  <si>
    <t>ИТОГО РАСХОДОВ</t>
  </si>
  <si>
    <t>РАСХОДЫ</t>
  </si>
  <si>
    <t>ДОХОДЫ</t>
  </si>
  <si>
    <t>Дефицит (профицит) бюджета</t>
  </si>
  <si>
    <t>БЕЗВОЗМЕЗДНЫЕ ПОСТУПЛЕНИЯ ОТ НЕГОСУДАРСТВЕННЫХ ОРГАНИЗАЦИЙ</t>
  </si>
  <si>
    <t>ПРОЧИЕ БЕЗВОЗМЕЗДНЫЕ ПОСТУПЛЕНИЯ</t>
  </si>
  <si>
    <t>00020700000000000000</t>
  </si>
  <si>
    <t>ОХРАНА ОКРУЖАЮЩЕЙ СРЕДЫ</t>
  </si>
  <si>
    <t>Другие вопросы в области охраны окружающей среды</t>
  </si>
  <si>
    <t>0600</t>
  </si>
  <si>
    <t>0605</t>
  </si>
  <si>
    <t>СОЦИАЛЬНАЯ ПОЛИТИКА</t>
  </si>
  <si>
    <t>Пенсионное обеспечение</t>
  </si>
  <si>
    <t>ЗАДОЛЖЕННОСТЬ И ПЕРЕРАСЧЕТЫ ПО ОТМЕНЕННЫМ НАЛОГАМ, СБОРАМ И ИНЫМ ОБЯЗАТЕЛЬНЫМ ПЛАТЕЖАМ</t>
  </si>
  <si>
    <t>00010900000000000000</t>
  </si>
  <si>
    <t>00011700000000000000</t>
  </si>
  <si>
    <t>ПРОЧИЕ НЕНАЛОГОВЫЕ ДОХОДЫ</t>
  </si>
  <si>
    <t>ГОСУДАРСТВЕННАЯ ПОШЛИНА</t>
  </si>
  <si>
    <t>00010800000000000000</t>
  </si>
  <si>
    <t>НАЦИОНАЛЬНАЯ ОБОРОНА</t>
  </si>
  <si>
    <t>Мобилизационная и вневойсковая подготовка</t>
  </si>
  <si>
    <t xml:space="preserve">0200 </t>
  </si>
  <si>
    <t>0203</t>
  </si>
  <si>
    <t>Бюджет: СП "Село Фролово"</t>
  </si>
  <si>
    <t>Ожидаемое исполнение бюджета СП "Село Фролово" за 2024 год</t>
  </si>
  <si>
    <t>Ожидаемое исполнение за 2024 год</t>
  </si>
  <si>
    <t>Резервные фонды</t>
  </si>
  <si>
    <t>0111</t>
  </si>
</sst>
</file>

<file path=xl/styles.xml><?xml version="1.0" encoding="utf-8"?>
<styleSheet xmlns="http://schemas.openxmlformats.org/spreadsheetml/2006/main">
  <numFmts count="1">
    <numFmt numFmtId="164" formatCode="0.0"/>
  </numFmts>
  <fonts count="7">
    <font>
      <sz val="11"/>
      <name val="Calibri"/>
      <family val="2"/>
      <scheme val="minor"/>
    </font>
    <font>
      <sz val="11"/>
      <name val="Calibri"/>
      <family val="2"/>
      <scheme val="minor"/>
    </font>
    <font>
      <sz val="10"/>
      <color rgb="FF000000"/>
      <name val="Arial Cyr"/>
      <family val="2"/>
    </font>
    <font>
      <b/>
      <sz val="10"/>
      <color rgb="FF000000"/>
      <name val="Arial Cyr"/>
      <family val="2"/>
    </font>
    <font>
      <b/>
      <sz val="12"/>
      <color rgb="FF000000"/>
      <name val="Arial Cyr"/>
      <family val="2"/>
    </font>
    <font>
      <sz val="10"/>
      <color rgb="FF000000"/>
      <name val="Arial Cyr"/>
      <charset val="204"/>
    </font>
    <font>
      <b/>
      <sz val="11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1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40">
    <xf numFmtId="0" fontId="0" fillId="0" borderId="0"/>
    <xf numFmtId="0" fontId="2" fillId="0" borderId="1">
      <alignment horizontal="center" vertical="center" wrapText="1"/>
    </xf>
    <xf numFmtId="1" fontId="2" fillId="0" borderId="1">
      <alignment horizontal="center" vertical="top" shrinkToFit="1"/>
    </xf>
    <xf numFmtId="0" fontId="2" fillId="0" borderId="0"/>
    <xf numFmtId="0" fontId="2" fillId="0" borderId="1">
      <alignment horizontal="center" vertical="center" wrapText="1"/>
    </xf>
    <xf numFmtId="0" fontId="2" fillId="0" borderId="1">
      <alignment horizontal="center" vertical="top" wrapText="1"/>
    </xf>
    <xf numFmtId="0" fontId="2" fillId="0" borderId="1">
      <alignment horizontal="center" vertical="center" wrapText="1"/>
    </xf>
    <xf numFmtId="0" fontId="2" fillId="0" borderId="1">
      <alignment horizontal="center" vertical="center" wrapText="1"/>
    </xf>
    <xf numFmtId="0" fontId="2" fillId="0" borderId="1">
      <alignment horizontal="center" vertical="center" wrapText="1"/>
    </xf>
    <xf numFmtId="0" fontId="2" fillId="0" borderId="1">
      <alignment horizontal="center" vertical="center" wrapText="1"/>
    </xf>
    <xf numFmtId="0" fontId="2" fillId="0" borderId="1">
      <alignment horizontal="center" vertical="center" wrapText="1"/>
    </xf>
    <xf numFmtId="1" fontId="3" fillId="0" borderId="1">
      <alignment horizontal="left" vertical="top" shrinkToFit="1"/>
    </xf>
    <xf numFmtId="1" fontId="3" fillId="0" borderId="2">
      <alignment horizontal="left" vertical="top" shrinkToFit="1"/>
    </xf>
    <xf numFmtId="4" fontId="3" fillId="2" borderId="1">
      <alignment horizontal="right" vertical="top" shrinkToFit="1"/>
    </xf>
    <xf numFmtId="0" fontId="2" fillId="0" borderId="0">
      <alignment horizontal="left" wrapText="1"/>
    </xf>
    <xf numFmtId="0" fontId="2" fillId="0" borderId="3">
      <alignment horizontal="center" vertical="center" wrapText="1"/>
    </xf>
    <xf numFmtId="10" fontId="3" fillId="2" borderId="1">
      <alignment horizontal="center" vertical="top" shrinkToFit="1"/>
    </xf>
    <xf numFmtId="0" fontId="4" fillId="0" borderId="0">
      <alignment horizontal="center" wrapText="1"/>
    </xf>
    <xf numFmtId="0" fontId="4" fillId="0" borderId="0">
      <alignment horizontal="center"/>
    </xf>
    <xf numFmtId="0" fontId="2" fillId="0" borderId="0">
      <alignment horizontal="right"/>
    </xf>
    <xf numFmtId="0" fontId="2" fillId="0" borderId="1">
      <alignment horizontal="left" vertical="top" wrapText="1"/>
    </xf>
    <xf numFmtId="4" fontId="3" fillId="3" borderId="1">
      <alignment horizontal="right" vertical="top" shrinkToFit="1"/>
    </xf>
    <xf numFmtId="10" fontId="3" fillId="3" borderId="1">
      <alignment horizontal="center" vertical="top" shrinkToFit="1"/>
    </xf>
    <xf numFmtId="0" fontId="1" fillId="0" borderId="0"/>
    <xf numFmtId="0" fontId="1" fillId="0" borderId="0"/>
    <xf numFmtId="0" fontId="2" fillId="0" borderId="0"/>
    <xf numFmtId="0" fontId="2" fillId="0" borderId="0"/>
    <xf numFmtId="0" fontId="1" fillId="0" borderId="0"/>
    <xf numFmtId="0" fontId="2" fillId="4" borderId="0"/>
    <xf numFmtId="4" fontId="2" fillId="0" borderId="1">
      <alignment horizontal="right" vertical="top" shrinkToFit="1"/>
    </xf>
    <xf numFmtId="10" fontId="2" fillId="0" borderId="1">
      <alignment horizontal="center" vertical="top" shrinkToFit="1"/>
    </xf>
    <xf numFmtId="0" fontId="2" fillId="4" borderId="0">
      <alignment horizontal="left"/>
    </xf>
    <xf numFmtId="0" fontId="2" fillId="0" borderId="1">
      <alignment horizontal="center" vertical="center" wrapText="1"/>
    </xf>
    <xf numFmtId="0" fontId="2" fillId="0" borderId="1">
      <alignment horizontal="center" vertical="center" wrapText="1"/>
    </xf>
    <xf numFmtId="0" fontId="2" fillId="0" borderId="1">
      <alignment horizontal="center" vertical="center" wrapText="1"/>
    </xf>
    <xf numFmtId="0" fontId="2" fillId="0" borderId="1">
      <alignment horizontal="center" vertical="center" wrapText="1"/>
    </xf>
    <xf numFmtId="0" fontId="2" fillId="0" borderId="1">
      <alignment horizontal="center" vertical="center" wrapText="1"/>
    </xf>
    <xf numFmtId="0" fontId="2" fillId="0" borderId="1">
      <alignment horizontal="center" vertical="center" wrapText="1"/>
    </xf>
    <xf numFmtId="0" fontId="3" fillId="0" borderId="1">
      <alignment vertical="top" wrapText="1"/>
    </xf>
    <xf numFmtId="4" fontId="3" fillId="3" borderId="1">
      <alignment horizontal="right" vertical="top" shrinkToFit="1"/>
    </xf>
  </cellStyleXfs>
  <cellXfs count="79">
    <xf numFmtId="0" fontId="0" fillId="0" borderId="0" xfId="0"/>
    <xf numFmtId="0" fontId="0" fillId="0" borderId="0" xfId="0" applyProtection="1">
      <protection locked="0"/>
    </xf>
    <xf numFmtId="0" fontId="2" fillId="0" borderId="0" xfId="14" applyNumberFormat="1" applyProtection="1">
      <alignment horizontal="left" wrapText="1"/>
    </xf>
    <xf numFmtId="0" fontId="2" fillId="0" borderId="0" xfId="3" applyNumberFormat="1" applyProtection="1"/>
    <xf numFmtId="0" fontId="4" fillId="0" borderId="0" xfId="17" applyNumberFormat="1" applyProtection="1">
      <alignment horizontal="center" wrapText="1"/>
    </xf>
    <xf numFmtId="0" fontId="4" fillId="0" borderId="0" xfId="17">
      <alignment horizontal="center" wrapText="1"/>
    </xf>
    <xf numFmtId="0" fontId="4" fillId="0" borderId="0" xfId="18" applyNumberFormat="1" applyProtection="1">
      <alignment horizontal="center"/>
    </xf>
    <xf numFmtId="0" fontId="2" fillId="0" borderId="1" xfId="9" applyNumberFormat="1" applyProtection="1">
      <alignment horizontal="center" vertical="center" wrapText="1"/>
    </xf>
    <xf numFmtId="0" fontId="2" fillId="0" borderId="3" xfId="15" applyNumberFormat="1" applyProtection="1">
      <alignment horizontal="center" vertical="center" wrapText="1"/>
    </xf>
    <xf numFmtId="1" fontId="2" fillId="0" borderId="1" xfId="2" applyNumberFormat="1" applyProtection="1">
      <alignment horizontal="center" vertical="top" shrinkToFit="1"/>
    </xf>
    <xf numFmtId="0" fontId="2" fillId="0" borderId="1" xfId="20" applyNumberFormat="1" applyProtection="1">
      <alignment horizontal="left" vertical="top" wrapText="1"/>
    </xf>
    <xf numFmtId="1" fontId="2" fillId="0" borderId="1" xfId="2" applyProtection="1">
      <alignment horizontal="center" vertical="top" shrinkToFit="1"/>
    </xf>
    <xf numFmtId="0" fontId="2" fillId="0" borderId="1" xfId="5" applyNumberFormat="1" applyProtection="1">
      <alignment horizontal="center" vertical="top" wrapText="1"/>
    </xf>
    <xf numFmtId="4" fontId="3" fillId="3" borderId="1" xfId="21" applyProtection="1">
      <alignment horizontal="right" vertical="top" shrinkToFit="1"/>
    </xf>
    <xf numFmtId="10" fontId="3" fillId="3" borderId="1" xfId="22" applyProtection="1">
      <alignment horizontal="center" vertical="top" shrinkToFit="1"/>
    </xf>
    <xf numFmtId="1" fontId="3" fillId="0" borderId="2" xfId="12" applyProtection="1">
      <alignment horizontal="left" vertical="top" shrinkToFit="1"/>
    </xf>
    <xf numFmtId="4" fontId="3" fillId="2" borderId="1" xfId="13" applyProtection="1">
      <alignment horizontal="right" vertical="top" shrinkToFit="1"/>
    </xf>
    <xf numFmtId="0" fontId="2" fillId="0" borderId="4" xfId="9" applyNumberFormat="1" applyBorder="1" applyProtection="1">
      <alignment horizontal="center" vertical="center" wrapText="1"/>
    </xf>
    <xf numFmtId="10" fontId="3" fillId="3" borderId="4" xfId="22" applyBorder="1" applyProtection="1">
      <alignment horizontal="center" vertical="top" shrinkToFit="1"/>
    </xf>
    <xf numFmtId="0" fontId="2" fillId="0" borderId="11" xfId="3" applyNumberFormat="1" applyBorder="1" applyProtection="1"/>
    <xf numFmtId="0" fontId="0" fillId="0" borderId="11" xfId="0" applyBorder="1" applyProtection="1">
      <protection locked="0"/>
    </xf>
    <xf numFmtId="4" fontId="5" fillId="0" borderId="1" xfId="21" applyFont="1" applyFill="1" applyProtection="1">
      <alignment horizontal="right" vertical="top" shrinkToFit="1"/>
    </xf>
    <xf numFmtId="1" fontId="2" fillId="0" borderId="1" xfId="5" applyNumberFormat="1" applyAlignment="1" applyProtection="1">
      <alignment horizontal="center" vertical="top" shrinkToFit="1"/>
    </xf>
    <xf numFmtId="0" fontId="5" fillId="0" borderId="1" xfId="38" applyNumberFormat="1" applyFont="1" applyProtection="1">
      <alignment vertical="top" wrapText="1"/>
    </xf>
    <xf numFmtId="4" fontId="5" fillId="0" borderId="1" xfId="39" applyFont="1" applyFill="1" applyProtection="1">
      <alignment horizontal="right" vertical="top" shrinkToFit="1"/>
    </xf>
    <xf numFmtId="0" fontId="5" fillId="0" borderId="14" xfId="38" applyNumberFormat="1" applyFont="1" applyBorder="1" applyProtection="1">
      <alignment vertical="top" wrapText="1"/>
    </xf>
    <xf numFmtId="1" fontId="2" fillId="0" borderId="14" xfId="5" applyNumberFormat="1" applyBorder="1" applyAlignment="1" applyProtection="1">
      <alignment horizontal="center" vertical="top" shrinkToFit="1"/>
    </xf>
    <xf numFmtId="4" fontId="5" fillId="0" borderId="14" xfId="39" applyFont="1" applyFill="1" applyBorder="1" applyProtection="1">
      <alignment horizontal="right" vertical="top" shrinkToFit="1"/>
    </xf>
    <xf numFmtId="0" fontId="0" fillId="0" borderId="12" xfId="0" applyBorder="1" applyProtection="1">
      <protection locked="0"/>
    </xf>
    <xf numFmtId="0" fontId="6" fillId="0" borderId="11" xfId="0" applyFont="1" applyBorder="1" applyProtection="1">
      <protection locked="0"/>
    </xf>
    <xf numFmtId="4" fontId="6" fillId="0" borderId="11" xfId="0" applyNumberFormat="1" applyFont="1" applyBorder="1" applyProtection="1">
      <protection locked="0"/>
    </xf>
    <xf numFmtId="4" fontId="0" fillId="0" borderId="11" xfId="0" applyNumberFormat="1" applyBorder="1" applyProtection="1">
      <protection locked="0"/>
    </xf>
    <xf numFmtId="164" fontId="0" fillId="0" borderId="11" xfId="0" applyNumberFormat="1" applyBorder="1" applyProtection="1">
      <protection locked="0"/>
    </xf>
    <xf numFmtId="164" fontId="0" fillId="0" borderId="12" xfId="0" applyNumberFormat="1" applyBorder="1" applyProtection="1">
      <protection locked="0"/>
    </xf>
    <xf numFmtId="4" fontId="3" fillId="0" borderId="1" xfId="13" applyFill="1" applyProtection="1">
      <alignment horizontal="right" vertical="top" shrinkToFit="1"/>
    </xf>
    <xf numFmtId="49" fontId="2" fillId="0" borderId="1" xfId="2" applyNumberFormat="1" applyProtection="1">
      <alignment horizontal="center" vertical="top" shrinkToFit="1"/>
    </xf>
    <xf numFmtId="4" fontId="3" fillId="0" borderId="15" xfId="13" applyFill="1" applyBorder="1" applyProtection="1">
      <alignment horizontal="right" vertical="top" shrinkToFit="1"/>
    </xf>
    <xf numFmtId="49" fontId="2" fillId="0" borderId="1" xfId="5" applyNumberFormat="1" applyAlignment="1" applyProtection="1">
      <alignment horizontal="center" vertical="top" shrinkToFit="1"/>
    </xf>
    <xf numFmtId="0" fontId="2" fillId="0" borderId="0" xfId="3" applyNumberFormat="1" applyBorder="1" applyProtection="1"/>
    <xf numFmtId="0" fontId="0" fillId="0" borderId="0" xfId="0" applyBorder="1" applyProtection="1">
      <protection locked="0"/>
    </xf>
    <xf numFmtId="0" fontId="2" fillId="0" borderId="0" xfId="14" applyNumberFormat="1" applyProtection="1">
      <alignment horizontal="left" wrapText="1"/>
    </xf>
    <xf numFmtId="0" fontId="2" fillId="0" borderId="0" xfId="14">
      <alignment horizontal="left" wrapText="1"/>
    </xf>
    <xf numFmtId="0" fontId="4" fillId="0" borderId="0" xfId="17" applyNumberFormat="1" applyProtection="1">
      <alignment horizontal="center" wrapText="1"/>
    </xf>
    <xf numFmtId="0" fontId="4" fillId="0" borderId="0" xfId="17">
      <alignment horizontal="center" wrapText="1"/>
    </xf>
    <xf numFmtId="0" fontId="5" fillId="0" borderId="0" xfId="18" applyNumberFormat="1" applyFont="1" applyAlignment="1" applyProtection="1">
      <alignment horizontal="left"/>
    </xf>
    <xf numFmtId="0" fontId="5" fillId="0" borderId="0" xfId="18" applyFont="1" applyAlignment="1">
      <alignment horizontal="left"/>
    </xf>
    <xf numFmtId="0" fontId="2" fillId="0" borderId="0" xfId="19" applyNumberFormat="1" applyProtection="1">
      <alignment horizontal="right"/>
    </xf>
    <xf numFmtId="0" fontId="2" fillId="0" borderId="0" xfId="19">
      <alignment horizontal="right"/>
    </xf>
    <xf numFmtId="0" fontId="2" fillId="0" borderId="1" xfId="9" applyNumberFormat="1" applyProtection="1">
      <alignment horizontal="center" vertical="center" wrapText="1"/>
    </xf>
    <xf numFmtId="0" fontId="2" fillId="0" borderId="1" xfId="9">
      <alignment horizontal="center" vertical="center" wrapText="1"/>
    </xf>
    <xf numFmtId="1" fontId="3" fillId="0" borderId="1" xfId="11" applyNumberFormat="1" applyProtection="1">
      <alignment horizontal="left" vertical="top" shrinkToFit="1"/>
    </xf>
    <xf numFmtId="1" fontId="3" fillId="0" borderId="1" xfId="11">
      <alignment horizontal="left" vertical="top" shrinkToFit="1"/>
    </xf>
    <xf numFmtId="0" fontId="2" fillId="0" borderId="1" xfId="10" applyNumberFormat="1" applyProtection="1">
      <alignment horizontal="center" vertical="center" wrapText="1"/>
    </xf>
    <xf numFmtId="0" fontId="2" fillId="0" borderId="1" xfId="10">
      <alignment horizontal="center" vertical="center" wrapText="1"/>
    </xf>
    <xf numFmtId="0" fontId="2" fillId="0" borderId="1" xfId="1" applyNumberFormat="1" applyProtection="1">
      <alignment horizontal="center" vertical="center" wrapText="1"/>
    </xf>
    <xf numFmtId="0" fontId="2" fillId="0" borderId="1" xfId="1">
      <alignment horizontal="center" vertical="center" wrapText="1"/>
    </xf>
    <xf numFmtId="0" fontId="2" fillId="0" borderId="1" xfId="4" applyNumberFormat="1" applyProtection="1">
      <alignment horizontal="center" vertical="center" wrapText="1"/>
    </xf>
    <xf numFmtId="0" fontId="2" fillId="0" borderId="1" xfId="4">
      <alignment horizontal="center" vertical="center" wrapText="1"/>
    </xf>
    <xf numFmtId="0" fontId="2" fillId="0" borderId="1" xfId="6" applyNumberFormat="1" applyProtection="1">
      <alignment horizontal="center" vertical="center" wrapText="1"/>
    </xf>
    <xf numFmtId="0" fontId="2" fillId="0" borderId="1" xfId="6">
      <alignment horizontal="center" vertical="center" wrapText="1"/>
    </xf>
    <xf numFmtId="0" fontId="2" fillId="0" borderId="1" xfId="7" applyNumberFormat="1" applyProtection="1">
      <alignment horizontal="center" vertical="center" wrapText="1"/>
    </xf>
    <xf numFmtId="0" fontId="2" fillId="0" borderId="1" xfId="7">
      <alignment horizontal="center" vertical="center" wrapText="1"/>
    </xf>
    <xf numFmtId="0" fontId="2" fillId="0" borderId="1" xfId="8" applyNumberFormat="1" applyProtection="1">
      <alignment horizontal="center" vertical="center" wrapText="1"/>
    </xf>
    <xf numFmtId="0" fontId="2" fillId="0" borderId="1" xfId="8">
      <alignment horizontal="center" vertical="center" wrapText="1"/>
    </xf>
    <xf numFmtId="0" fontId="5" fillId="0" borderId="1" xfId="1" applyNumberFormat="1" applyFont="1" applyProtection="1">
      <alignment horizontal="center" vertical="center" wrapText="1"/>
    </xf>
    <xf numFmtId="0" fontId="5" fillId="0" borderId="1" xfId="1" applyFont="1">
      <alignment horizontal="center" vertical="center" wrapText="1"/>
    </xf>
    <xf numFmtId="0" fontId="0" fillId="0" borderId="12" xfId="0" applyBorder="1" applyAlignment="1" applyProtection="1">
      <alignment horizontal="center" wrapText="1"/>
      <protection locked="0"/>
    </xf>
    <xf numFmtId="0" fontId="0" fillId="0" borderId="13" xfId="0" applyBorder="1" applyAlignment="1" applyProtection="1">
      <alignment horizontal="center" wrapText="1"/>
      <protection locked="0"/>
    </xf>
    <xf numFmtId="0" fontId="5" fillId="0" borderId="1" xfId="37" applyNumberFormat="1" applyFont="1" applyFill="1" applyProtection="1">
      <alignment horizontal="center" vertical="center" wrapText="1"/>
    </xf>
    <xf numFmtId="0" fontId="5" fillId="0" borderId="1" xfId="37" applyFont="1" applyFill="1">
      <alignment horizontal="center" vertical="center" wrapText="1"/>
    </xf>
    <xf numFmtId="0" fontId="2" fillId="0" borderId="12" xfId="3" applyNumberFormat="1" applyBorder="1" applyAlignment="1" applyProtection="1">
      <alignment horizontal="center" wrapText="1"/>
    </xf>
    <xf numFmtId="0" fontId="2" fillId="0" borderId="13" xfId="3" applyNumberFormat="1" applyBorder="1" applyAlignment="1" applyProtection="1">
      <alignment horizontal="center" wrapText="1"/>
    </xf>
    <xf numFmtId="0" fontId="2" fillId="0" borderId="5" xfId="10" applyNumberFormat="1" applyBorder="1" applyAlignment="1" applyProtection="1">
      <alignment horizontal="center" vertical="center" wrapText="1"/>
    </xf>
    <xf numFmtId="0" fontId="2" fillId="0" borderId="6" xfId="10" applyNumberFormat="1" applyBorder="1" applyAlignment="1" applyProtection="1">
      <alignment horizontal="center" vertical="center" wrapText="1"/>
    </xf>
    <xf numFmtId="0" fontId="2" fillId="0" borderId="7" xfId="10" applyNumberFormat="1" applyBorder="1" applyAlignment="1" applyProtection="1">
      <alignment horizontal="center" vertical="center" wrapText="1"/>
    </xf>
    <xf numFmtId="0" fontId="2" fillId="0" borderId="8" xfId="10" applyNumberFormat="1" applyBorder="1" applyAlignment="1" applyProtection="1">
      <alignment horizontal="center" vertical="center" wrapText="1"/>
    </xf>
    <xf numFmtId="0" fontId="2" fillId="0" borderId="9" xfId="10" applyNumberFormat="1" applyBorder="1" applyAlignment="1" applyProtection="1">
      <alignment horizontal="center" vertical="center" wrapText="1"/>
    </xf>
    <xf numFmtId="0" fontId="2" fillId="0" borderId="10" xfId="10" applyNumberFormat="1" applyBorder="1" applyAlignment="1" applyProtection="1">
      <alignment horizontal="center" vertical="center" wrapText="1"/>
    </xf>
    <xf numFmtId="0" fontId="2" fillId="0" borderId="4" xfId="10" applyBorder="1">
      <alignment horizontal="center" vertical="center" wrapText="1"/>
    </xf>
  </cellXfs>
  <cellStyles count="40">
    <cellStyle name="br" xfId="23"/>
    <cellStyle name="col" xfId="24"/>
    <cellStyle name="style0" xfId="25"/>
    <cellStyle name="td" xfId="26"/>
    <cellStyle name="tr" xfId="27"/>
    <cellStyle name="xl21" xfId="28"/>
    <cellStyle name="xl22" xfId="1"/>
    <cellStyle name="xl23" xfId="2"/>
    <cellStyle name="xl24" xfId="3"/>
    <cellStyle name="xl25" xfId="4"/>
    <cellStyle name="xl26" xfId="5"/>
    <cellStyle name="xl27" xfId="6"/>
    <cellStyle name="xl28" xfId="7"/>
    <cellStyle name="xl29" xfId="8"/>
    <cellStyle name="xl30" xfId="9"/>
    <cellStyle name="xl31" xfId="10"/>
    <cellStyle name="xl32" xfId="11"/>
    <cellStyle name="xl33" xfId="12"/>
    <cellStyle name="xl34" xfId="29"/>
    <cellStyle name="xl35" xfId="13"/>
    <cellStyle name="xl36" xfId="14"/>
    <cellStyle name="xl37" xfId="15"/>
    <cellStyle name="xl38" xfId="30"/>
    <cellStyle name="xl39" xfId="16"/>
    <cellStyle name="xl40" xfId="17"/>
    <cellStyle name="xl41" xfId="18"/>
    <cellStyle name="xl42" xfId="19"/>
    <cellStyle name="xl43" xfId="31"/>
    <cellStyle name="xl44" xfId="20"/>
    <cellStyle name="xl45" xfId="21"/>
    <cellStyle name="xl46" xfId="22"/>
    <cellStyle name="xl47" xfId="32"/>
    <cellStyle name="xl48" xfId="33"/>
    <cellStyle name="xl49" xfId="34"/>
    <cellStyle name="xl50" xfId="35"/>
    <cellStyle name="xl51" xfId="36"/>
    <cellStyle name="xl52" xfId="37"/>
    <cellStyle name="xl60" xfId="38"/>
    <cellStyle name="xl63" xfId="39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autoPageBreaks="0" fitToPage="1"/>
  </sheetPr>
  <dimension ref="A1:AM59"/>
  <sheetViews>
    <sheetView showGridLines="0" showZeros="0" tabSelected="1" topLeftCell="B1" workbookViewId="0">
      <pane ySplit="8" topLeftCell="A9" activePane="bottomLeft" state="frozen"/>
      <selection pane="bottomLeft" activeCell="AL20" sqref="AL20"/>
    </sheetView>
  </sheetViews>
  <sheetFormatPr defaultRowHeight="15" outlineLevelRow="2"/>
  <cols>
    <col min="1" max="1" width="9.140625" style="1" hidden="1" customWidth="1"/>
    <col min="2" max="2" width="47.7109375" style="1" customWidth="1"/>
    <col min="3" max="3" width="21.7109375" style="1" customWidth="1"/>
    <col min="4" max="17" width="9.140625" style="1" hidden="1" customWidth="1"/>
    <col min="18" max="18" width="15.7109375" style="1" customWidth="1"/>
    <col min="19" max="29" width="9.140625" style="1" hidden="1" customWidth="1"/>
    <col min="30" max="30" width="15.7109375" style="1" customWidth="1"/>
    <col min="31" max="37" width="9.140625" style="1" hidden="1" customWidth="1"/>
    <col min="38" max="38" width="14.85546875" style="1" customWidth="1"/>
    <col min="39" max="39" width="16" style="1" customWidth="1"/>
    <col min="40" max="16384" width="9.140625" style="1"/>
  </cols>
  <sheetData>
    <row r="1" spans="1:39" ht="15.2" customHeight="1">
      <c r="A1" s="40"/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41"/>
      <c r="Q1" s="41"/>
      <c r="R1" s="41"/>
      <c r="S1" s="41"/>
      <c r="T1" s="41"/>
      <c r="U1" s="41"/>
      <c r="V1" s="41"/>
      <c r="W1" s="41"/>
      <c r="X1" s="41"/>
      <c r="Y1" s="41"/>
      <c r="Z1" s="41"/>
      <c r="AA1" s="41"/>
      <c r="AB1" s="41"/>
      <c r="AC1" s="41"/>
      <c r="AD1" s="41"/>
      <c r="AE1" s="41"/>
      <c r="AF1" s="41"/>
      <c r="AG1" s="41"/>
      <c r="AH1" s="41"/>
      <c r="AI1" s="41"/>
      <c r="AJ1" s="41"/>
      <c r="AK1" s="41"/>
      <c r="AL1" s="3"/>
    </row>
    <row r="2" spans="1:39">
      <c r="A2" s="40"/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41"/>
      <c r="U2" s="41"/>
      <c r="V2" s="41"/>
      <c r="W2" s="41"/>
      <c r="X2" s="41"/>
      <c r="Y2" s="41"/>
      <c r="Z2" s="41"/>
      <c r="AA2" s="41"/>
      <c r="AB2" s="41"/>
      <c r="AC2" s="41"/>
      <c r="AD2" s="41"/>
      <c r="AE2" s="41"/>
      <c r="AF2" s="41"/>
      <c r="AG2" s="41"/>
      <c r="AH2" s="41"/>
      <c r="AI2" s="41"/>
      <c r="AJ2" s="41"/>
      <c r="AK2" s="41"/>
      <c r="AL2" s="3"/>
    </row>
    <row r="3" spans="1:39" ht="15.2" customHeight="1">
      <c r="A3" s="42" t="s">
        <v>98</v>
      </c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  <c r="P3" s="43"/>
      <c r="Q3" s="43"/>
      <c r="R3" s="43"/>
      <c r="S3" s="43"/>
      <c r="T3" s="43"/>
      <c r="U3" s="43"/>
      <c r="V3" s="43"/>
      <c r="W3" s="43"/>
      <c r="X3" s="43"/>
      <c r="Y3" s="43"/>
      <c r="Z3" s="43"/>
      <c r="AA3" s="43"/>
      <c r="AB3" s="43"/>
      <c r="AC3" s="43"/>
      <c r="AD3" s="43"/>
      <c r="AE3" s="43"/>
      <c r="AF3" s="43"/>
      <c r="AG3" s="43"/>
      <c r="AH3" s="43"/>
      <c r="AI3" s="43"/>
      <c r="AJ3" s="4"/>
      <c r="AK3" s="4"/>
      <c r="AL3" s="3"/>
    </row>
    <row r="4" spans="1:39" ht="15.2" customHeight="1">
      <c r="A4" s="4"/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4"/>
      <c r="AK4" s="4"/>
      <c r="AL4" s="3"/>
    </row>
    <row r="5" spans="1:39" ht="15.75" customHeight="1">
      <c r="A5" s="44" t="s">
        <v>76</v>
      </c>
      <c r="B5" s="45"/>
      <c r="C5" s="45"/>
      <c r="D5" s="45"/>
      <c r="E5" s="45"/>
      <c r="F5" s="45"/>
      <c r="G5" s="45"/>
      <c r="H5" s="45"/>
      <c r="I5" s="45"/>
      <c r="J5" s="45"/>
      <c r="K5" s="45"/>
      <c r="L5" s="45"/>
      <c r="M5" s="45"/>
      <c r="N5" s="45"/>
      <c r="O5" s="45"/>
      <c r="P5" s="45"/>
      <c r="Q5" s="45"/>
      <c r="R5" s="45"/>
      <c r="S5" s="45"/>
      <c r="T5" s="45"/>
      <c r="U5" s="45"/>
      <c r="V5" s="45"/>
      <c r="W5" s="45"/>
      <c r="X5" s="45"/>
      <c r="Y5" s="45"/>
      <c r="Z5" s="45"/>
      <c r="AA5" s="45"/>
      <c r="AB5" s="45"/>
      <c r="AC5" s="45"/>
      <c r="AD5" s="45"/>
      <c r="AE5" s="45"/>
      <c r="AF5" s="45"/>
      <c r="AG5" s="45"/>
      <c r="AH5" s="45"/>
      <c r="AI5" s="45"/>
      <c r="AJ5" s="6"/>
      <c r="AK5" s="6"/>
      <c r="AL5" s="3"/>
    </row>
    <row r="6" spans="1:39" ht="12.75" customHeight="1">
      <c r="A6" s="46" t="s">
        <v>0</v>
      </c>
      <c r="B6" s="47"/>
      <c r="C6" s="47"/>
      <c r="D6" s="47"/>
      <c r="E6" s="47"/>
      <c r="F6" s="47"/>
      <c r="G6" s="47"/>
      <c r="H6" s="47"/>
      <c r="I6" s="47"/>
      <c r="J6" s="47"/>
      <c r="K6" s="47"/>
      <c r="L6" s="47"/>
      <c r="M6" s="47"/>
      <c r="N6" s="47"/>
      <c r="O6" s="47"/>
      <c r="P6" s="47"/>
      <c r="Q6" s="47"/>
      <c r="R6" s="47"/>
      <c r="S6" s="47"/>
      <c r="T6" s="47"/>
      <c r="U6" s="47"/>
      <c r="V6" s="47"/>
      <c r="W6" s="47"/>
      <c r="X6" s="47"/>
      <c r="Y6" s="47"/>
      <c r="Z6" s="47"/>
      <c r="AA6" s="47"/>
      <c r="AB6" s="47"/>
      <c r="AC6" s="47"/>
      <c r="AD6" s="47"/>
      <c r="AE6" s="47"/>
      <c r="AF6" s="47"/>
      <c r="AG6" s="47"/>
      <c r="AH6" s="47"/>
      <c r="AI6" s="47"/>
      <c r="AJ6" s="47"/>
      <c r="AK6" s="47"/>
      <c r="AL6" s="3"/>
    </row>
    <row r="7" spans="1:39" ht="30" customHeight="1">
      <c r="A7" s="54" t="s">
        <v>1</v>
      </c>
      <c r="B7" s="56" t="s">
        <v>2</v>
      </c>
      <c r="C7" s="58" t="s">
        <v>3</v>
      </c>
      <c r="D7" s="60" t="s">
        <v>1</v>
      </c>
      <c r="E7" s="62" t="s">
        <v>1</v>
      </c>
      <c r="F7" s="52" t="s">
        <v>4</v>
      </c>
      <c r="G7" s="53"/>
      <c r="H7" s="53"/>
      <c r="I7" s="52" t="s">
        <v>5</v>
      </c>
      <c r="J7" s="53"/>
      <c r="K7" s="53"/>
      <c r="L7" s="48" t="s">
        <v>1</v>
      </c>
      <c r="M7" s="48" t="s">
        <v>1</v>
      </c>
      <c r="N7" s="48" t="s">
        <v>1</v>
      </c>
      <c r="O7" s="48" t="s">
        <v>1</v>
      </c>
      <c r="P7" s="48" t="s">
        <v>1</v>
      </c>
      <c r="Q7" s="48" t="s">
        <v>1</v>
      </c>
      <c r="R7" s="48" t="s">
        <v>6</v>
      </c>
      <c r="S7" s="48" t="s">
        <v>1</v>
      </c>
      <c r="T7" s="48" t="s">
        <v>1</v>
      </c>
      <c r="U7" s="48" t="s">
        <v>1</v>
      </c>
      <c r="V7" s="48" t="s">
        <v>1</v>
      </c>
      <c r="W7" s="48" t="s">
        <v>1</v>
      </c>
      <c r="X7" s="48" t="s">
        <v>1</v>
      </c>
      <c r="Y7" s="52" t="s">
        <v>7</v>
      </c>
      <c r="Z7" s="53"/>
      <c r="AA7" s="53"/>
      <c r="AB7" s="72" t="s">
        <v>8</v>
      </c>
      <c r="AC7" s="73"/>
      <c r="AD7" s="74"/>
      <c r="AE7" s="8" t="s">
        <v>1</v>
      </c>
      <c r="AF7" s="52" t="s">
        <v>9</v>
      </c>
      <c r="AG7" s="53"/>
      <c r="AH7" s="52" t="s">
        <v>10</v>
      </c>
      <c r="AI7" s="53"/>
      <c r="AJ7" s="52" t="s">
        <v>11</v>
      </c>
      <c r="AK7" s="78"/>
      <c r="AL7" s="70" t="s">
        <v>99</v>
      </c>
      <c r="AM7" s="66" t="s">
        <v>36</v>
      </c>
    </row>
    <row r="8" spans="1:39">
      <c r="A8" s="55"/>
      <c r="B8" s="57"/>
      <c r="C8" s="59"/>
      <c r="D8" s="61"/>
      <c r="E8" s="63"/>
      <c r="F8" s="7" t="s">
        <v>1</v>
      </c>
      <c r="G8" s="7" t="s">
        <v>1</v>
      </c>
      <c r="H8" s="7" t="s">
        <v>1</v>
      </c>
      <c r="I8" s="7" t="s">
        <v>1</v>
      </c>
      <c r="J8" s="7" t="s">
        <v>1</v>
      </c>
      <c r="K8" s="7" t="s">
        <v>1</v>
      </c>
      <c r="L8" s="49"/>
      <c r="M8" s="49"/>
      <c r="N8" s="49"/>
      <c r="O8" s="49"/>
      <c r="P8" s="49"/>
      <c r="Q8" s="49"/>
      <c r="R8" s="49"/>
      <c r="S8" s="49"/>
      <c r="T8" s="49"/>
      <c r="U8" s="49"/>
      <c r="V8" s="49"/>
      <c r="W8" s="49"/>
      <c r="X8" s="49"/>
      <c r="Y8" s="7" t="s">
        <v>1</v>
      </c>
      <c r="Z8" s="7" t="s">
        <v>1</v>
      </c>
      <c r="AA8" s="7" t="s">
        <v>1</v>
      </c>
      <c r="AB8" s="75"/>
      <c r="AC8" s="76"/>
      <c r="AD8" s="77"/>
      <c r="AE8" s="7"/>
      <c r="AF8" s="7" t="s">
        <v>1</v>
      </c>
      <c r="AG8" s="7" t="s">
        <v>1</v>
      </c>
      <c r="AH8" s="7" t="s">
        <v>1</v>
      </c>
      <c r="AI8" s="7" t="s">
        <v>1</v>
      </c>
      <c r="AJ8" s="7" t="s">
        <v>1</v>
      </c>
      <c r="AK8" s="17" t="s">
        <v>1</v>
      </c>
      <c r="AL8" s="71"/>
      <c r="AM8" s="67"/>
    </row>
    <row r="9" spans="1:39">
      <c r="A9" s="9" t="s">
        <v>12</v>
      </c>
      <c r="B9" s="10" t="s">
        <v>97</v>
      </c>
      <c r="C9" s="9" t="s">
        <v>12</v>
      </c>
      <c r="D9" s="11"/>
      <c r="E9" s="11"/>
      <c r="F9" s="12"/>
      <c r="G9" s="11"/>
      <c r="H9" s="11"/>
      <c r="I9" s="11"/>
      <c r="J9" s="11"/>
      <c r="K9" s="11"/>
      <c r="L9" s="11"/>
      <c r="M9" s="11"/>
      <c r="N9" s="11"/>
      <c r="O9" s="13">
        <v>0</v>
      </c>
      <c r="P9" s="13">
        <v>56358451</v>
      </c>
      <c r="Q9" s="13">
        <v>10215007.6</v>
      </c>
      <c r="R9" s="21">
        <f t="shared" ref="R9:AL9" si="0">R10+R22</f>
        <v>2798373.46</v>
      </c>
      <c r="S9" s="21">
        <f t="shared" si="0"/>
        <v>66573458.599999994</v>
      </c>
      <c r="T9" s="21">
        <f t="shared" si="0"/>
        <v>66573458.599999994</v>
      </c>
      <c r="U9" s="21">
        <f t="shared" si="0"/>
        <v>0</v>
      </c>
      <c r="V9" s="21">
        <f t="shared" si="0"/>
        <v>0</v>
      </c>
      <c r="W9" s="21">
        <f t="shared" si="0"/>
        <v>0</v>
      </c>
      <c r="X9" s="21">
        <f t="shared" si="0"/>
        <v>0</v>
      </c>
      <c r="Y9" s="21">
        <f t="shared" si="0"/>
        <v>0</v>
      </c>
      <c r="Z9" s="21">
        <f t="shared" si="0"/>
        <v>50528353.599999994</v>
      </c>
      <c r="AA9" s="21">
        <f t="shared" si="0"/>
        <v>50528353.599999994</v>
      </c>
      <c r="AB9" s="21">
        <f t="shared" si="0"/>
        <v>0</v>
      </c>
      <c r="AC9" s="21">
        <f t="shared" si="0"/>
        <v>50528353.599999994</v>
      </c>
      <c r="AD9" s="21">
        <f t="shared" si="0"/>
        <v>2275504.65</v>
      </c>
      <c r="AE9" s="21">
        <f t="shared" si="0"/>
        <v>50528353.599999994</v>
      </c>
      <c r="AF9" s="21">
        <f t="shared" si="0"/>
        <v>16045105</v>
      </c>
      <c r="AG9" s="21">
        <f t="shared" si="0"/>
        <v>7.0827111413048689</v>
      </c>
      <c r="AH9" s="21">
        <f t="shared" si="0"/>
        <v>16045105</v>
      </c>
      <c r="AI9" s="21">
        <f t="shared" si="0"/>
        <v>7.0827111413048689</v>
      </c>
      <c r="AJ9" s="21">
        <f t="shared" si="0"/>
        <v>0</v>
      </c>
      <c r="AK9" s="21">
        <f t="shared" si="0"/>
        <v>0</v>
      </c>
      <c r="AL9" s="21">
        <f t="shared" si="0"/>
        <v>2579616.16</v>
      </c>
      <c r="AM9" s="32">
        <f>AL9/R9*100</f>
        <v>92.18269815923712</v>
      </c>
    </row>
    <row r="10" spans="1:39" outlineLevel="1">
      <c r="A10" s="9" t="s">
        <v>13</v>
      </c>
      <c r="B10" s="10" t="s">
        <v>14</v>
      </c>
      <c r="C10" s="9" t="s">
        <v>13</v>
      </c>
      <c r="D10" s="11"/>
      <c r="E10" s="11"/>
      <c r="F10" s="12"/>
      <c r="G10" s="11"/>
      <c r="H10" s="11"/>
      <c r="I10" s="11"/>
      <c r="J10" s="11"/>
      <c r="K10" s="11"/>
      <c r="L10" s="11"/>
      <c r="M10" s="11"/>
      <c r="N10" s="11"/>
      <c r="O10" s="13">
        <v>0</v>
      </c>
      <c r="P10" s="13">
        <v>40775565</v>
      </c>
      <c r="Q10" s="13">
        <v>347630.47</v>
      </c>
      <c r="R10" s="21">
        <f>R11+R12+R13+R14+R17+R18+R19+R20+R16+R21+R15</f>
        <v>575207.67999999993</v>
      </c>
      <c r="S10" s="21">
        <f t="shared" ref="S10:AL10" si="1">S11+S12+S13+S14+S17+S18+S19+S20+S16+S21+S15</f>
        <v>41123195.469999999</v>
      </c>
      <c r="T10" s="21">
        <f t="shared" si="1"/>
        <v>41123195.469999999</v>
      </c>
      <c r="U10" s="21">
        <f t="shared" si="1"/>
        <v>0</v>
      </c>
      <c r="V10" s="21">
        <f t="shared" si="1"/>
        <v>0</v>
      </c>
      <c r="W10" s="21">
        <f t="shared" si="1"/>
        <v>0</v>
      </c>
      <c r="X10" s="21">
        <f t="shared" si="1"/>
        <v>0</v>
      </c>
      <c r="Y10" s="21">
        <f t="shared" si="1"/>
        <v>0</v>
      </c>
      <c r="Z10" s="21">
        <f t="shared" si="1"/>
        <v>28862744.479999997</v>
      </c>
      <c r="AA10" s="21">
        <f t="shared" si="1"/>
        <v>28862744.479999997</v>
      </c>
      <c r="AB10" s="21">
        <f t="shared" si="1"/>
        <v>0</v>
      </c>
      <c r="AC10" s="21">
        <f t="shared" si="1"/>
        <v>28862744.479999997</v>
      </c>
      <c r="AD10" s="21">
        <f t="shared" si="1"/>
        <v>397494.60000000003</v>
      </c>
      <c r="AE10" s="21">
        <f t="shared" si="1"/>
        <v>28862744.479999997</v>
      </c>
      <c r="AF10" s="21">
        <f t="shared" si="1"/>
        <v>12260450.99</v>
      </c>
      <c r="AG10" s="21">
        <f t="shared" si="1"/>
        <v>6.2314189951556518</v>
      </c>
      <c r="AH10" s="21">
        <f t="shared" si="1"/>
        <v>12260450.99</v>
      </c>
      <c r="AI10" s="21">
        <f t="shared" si="1"/>
        <v>6.2314189951556518</v>
      </c>
      <c r="AJ10" s="21">
        <f t="shared" si="1"/>
        <v>0</v>
      </c>
      <c r="AK10" s="21">
        <f t="shared" si="1"/>
        <v>0</v>
      </c>
      <c r="AL10" s="21">
        <f t="shared" si="1"/>
        <v>544594.38</v>
      </c>
      <c r="AM10" s="32">
        <f t="shared" ref="AM10:AM26" si="2">AL10/R10*100</f>
        <v>94.677870086852806</v>
      </c>
    </row>
    <row r="11" spans="1:39" outlineLevel="2">
      <c r="A11" s="9" t="s">
        <v>15</v>
      </c>
      <c r="B11" s="10" t="s">
        <v>16</v>
      </c>
      <c r="C11" s="9" t="s">
        <v>15</v>
      </c>
      <c r="D11" s="11"/>
      <c r="E11" s="11"/>
      <c r="F11" s="12"/>
      <c r="G11" s="11"/>
      <c r="H11" s="11"/>
      <c r="I11" s="11"/>
      <c r="J11" s="11"/>
      <c r="K11" s="11"/>
      <c r="L11" s="11"/>
      <c r="M11" s="11"/>
      <c r="N11" s="11"/>
      <c r="O11" s="13">
        <v>0</v>
      </c>
      <c r="P11" s="13">
        <v>20879403</v>
      </c>
      <c r="Q11" s="13">
        <v>0</v>
      </c>
      <c r="R11" s="21">
        <v>18698</v>
      </c>
      <c r="S11" s="21">
        <v>20879403</v>
      </c>
      <c r="T11" s="21">
        <v>20879403</v>
      </c>
      <c r="U11" s="21">
        <v>0</v>
      </c>
      <c r="V11" s="21">
        <v>0</v>
      </c>
      <c r="W11" s="21">
        <v>0</v>
      </c>
      <c r="X11" s="21">
        <v>0</v>
      </c>
      <c r="Y11" s="21">
        <v>0</v>
      </c>
      <c r="Z11" s="21">
        <v>13839937.02</v>
      </c>
      <c r="AA11" s="21">
        <v>13839937.02</v>
      </c>
      <c r="AB11" s="21">
        <v>0</v>
      </c>
      <c r="AC11" s="21">
        <v>13839937.02</v>
      </c>
      <c r="AD11" s="21">
        <v>15764.76</v>
      </c>
      <c r="AE11" s="13">
        <v>13839937.02</v>
      </c>
      <c r="AF11" s="13">
        <v>7039465.9800000004</v>
      </c>
      <c r="AG11" s="14">
        <v>0.66285118496922546</v>
      </c>
      <c r="AH11" s="13">
        <v>7039465.9800000004</v>
      </c>
      <c r="AI11" s="14">
        <v>0.66285118496922546</v>
      </c>
      <c r="AJ11" s="13">
        <v>0</v>
      </c>
      <c r="AK11" s="18"/>
      <c r="AL11" s="19">
        <v>18698</v>
      </c>
      <c r="AM11" s="32">
        <f t="shared" si="2"/>
        <v>100</v>
      </c>
    </row>
    <row r="12" spans="1:39" ht="38.25" hidden="1" outlineLevel="2">
      <c r="A12" s="9" t="s">
        <v>17</v>
      </c>
      <c r="B12" s="10" t="s">
        <v>18</v>
      </c>
      <c r="C12" s="9" t="s">
        <v>17</v>
      </c>
      <c r="D12" s="11"/>
      <c r="E12" s="11"/>
      <c r="F12" s="12"/>
      <c r="G12" s="11"/>
      <c r="H12" s="11"/>
      <c r="I12" s="11"/>
      <c r="J12" s="11"/>
      <c r="K12" s="11"/>
      <c r="L12" s="11"/>
      <c r="M12" s="11"/>
      <c r="N12" s="11"/>
      <c r="O12" s="13">
        <v>0</v>
      </c>
      <c r="P12" s="13">
        <v>2109000</v>
      </c>
      <c r="Q12" s="13">
        <v>2248.7199999999998</v>
      </c>
      <c r="R12" s="21">
        <v>0</v>
      </c>
      <c r="S12" s="21">
        <v>2111248.7200000002</v>
      </c>
      <c r="T12" s="21">
        <v>2111248.7200000002</v>
      </c>
      <c r="U12" s="21">
        <v>0</v>
      </c>
      <c r="V12" s="21">
        <v>0</v>
      </c>
      <c r="W12" s="21">
        <v>0</v>
      </c>
      <c r="X12" s="21">
        <v>0</v>
      </c>
      <c r="Y12" s="21">
        <v>0</v>
      </c>
      <c r="Z12" s="21">
        <v>1659803.13</v>
      </c>
      <c r="AA12" s="21">
        <v>1659803.13</v>
      </c>
      <c r="AB12" s="21">
        <v>0</v>
      </c>
      <c r="AC12" s="21">
        <v>1659803.13</v>
      </c>
      <c r="AD12" s="21">
        <v>0</v>
      </c>
      <c r="AE12" s="13">
        <v>1659803.13</v>
      </c>
      <c r="AF12" s="13">
        <v>451445.59</v>
      </c>
      <c r="AG12" s="14">
        <v>0.78617129013582066</v>
      </c>
      <c r="AH12" s="13">
        <v>451445.59</v>
      </c>
      <c r="AI12" s="14">
        <v>0.78617129013582066</v>
      </c>
      <c r="AJ12" s="13">
        <v>0</v>
      </c>
      <c r="AK12" s="18"/>
      <c r="AL12" s="19">
        <v>0</v>
      </c>
      <c r="AM12" s="32" t="e">
        <f t="shared" si="2"/>
        <v>#DIV/0!</v>
      </c>
    </row>
    <row r="13" spans="1:39" outlineLevel="2">
      <c r="A13" s="9" t="s">
        <v>19</v>
      </c>
      <c r="B13" s="10" t="s">
        <v>20</v>
      </c>
      <c r="C13" s="9" t="s">
        <v>19</v>
      </c>
      <c r="D13" s="11"/>
      <c r="E13" s="11"/>
      <c r="F13" s="12"/>
      <c r="G13" s="11"/>
      <c r="H13" s="11"/>
      <c r="I13" s="11"/>
      <c r="J13" s="11"/>
      <c r="K13" s="11"/>
      <c r="L13" s="11"/>
      <c r="M13" s="11"/>
      <c r="N13" s="11"/>
      <c r="O13" s="13">
        <v>0</v>
      </c>
      <c r="P13" s="13">
        <v>9042790</v>
      </c>
      <c r="Q13" s="13">
        <v>-15000</v>
      </c>
      <c r="R13" s="21">
        <v>10428.6</v>
      </c>
      <c r="S13" s="21">
        <v>9027790</v>
      </c>
      <c r="T13" s="21">
        <v>9027790</v>
      </c>
      <c r="U13" s="21">
        <v>0</v>
      </c>
      <c r="V13" s="21">
        <v>0</v>
      </c>
      <c r="W13" s="21">
        <v>0</v>
      </c>
      <c r="X13" s="21">
        <v>0</v>
      </c>
      <c r="Y13" s="21">
        <v>0</v>
      </c>
      <c r="Z13" s="21">
        <v>8037179.1600000001</v>
      </c>
      <c r="AA13" s="21">
        <v>8037179.1600000001</v>
      </c>
      <c r="AB13" s="21">
        <v>0</v>
      </c>
      <c r="AC13" s="21">
        <v>8037179.1600000001</v>
      </c>
      <c r="AD13" s="21">
        <v>27815.3</v>
      </c>
      <c r="AE13" s="13">
        <v>8037179.1600000001</v>
      </c>
      <c r="AF13" s="13">
        <v>990610.84</v>
      </c>
      <c r="AG13" s="14">
        <v>0.8902709478177937</v>
      </c>
      <c r="AH13" s="13">
        <v>990610.84</v>
      </c>
      <c r="AI13" s="14">
        <v>0.8902709478177937</v>
      </c>
      <c r="AJ13" s="13">
        <v>0</v>
      </c>
      <c r="AK13" s="18"/>
      <c r="AL13" s="19">
        <v>27815.3</v>
      </c>
      <c r="AM13" s="32">
        <f t="shared" si="2"/>
        <v>266.72132405116696</v>
      </c>
    </row>
    <row r="14" spans="1:39" ht="12.75" customHeight="1" outlineLevel="2">
      <c r="A14" s="9" t="s">
        <v>21</v>
      </c>
      <c r="B14" s="10" t="s">
        <v>22</v>
      </c>
      <c r="C14" s="9" t="s">
        <v>21</v>
      </c>
      <c r="D14" s="11"/>
      <c r="E14" s="11"/>
      <c r="F14" s="12"/>
      <c r="G14" s="11"/>
      <c r="H14" s="11"/>
      <c r="I14" s="11"/>
      <c r="J14" s="11"/>
      <c r="K14" s="11"/>
      <c r="L14" s="11"/>
      <c r="M14" s="11"/>
      <c r="N14" s="11"/>
      <c r="O14" s="13">
        <v>0</v>
      </c>
      <c r="P14" s="13">
        <v>6332400</v>
      </c>
      <c r="Q14" s="13">
        <v>0</v>
      </c>
      <c r="R14" s="21">
        <v>312897</v>
      </c>
      <c r="S14" s="21">
        <v>6332400</v>
      </c>
      <c r="T14" s="21">
        <v>6332400</v>
      </c>
      <c r="U14" s="21">
        <v>0</v>
      </c>
      <c r="V14" s="21">
        <v>0</v>
      </c>
      <c r="W14" s="21">
        <v>0</v>
      </c>
      <c r="X14" s="21">
        <v>0</v>
      </c>
      <c r="Y14" s="21">
        <v>0</v>
      </c>
      <c r="Z14" s="21">
        <v>3670757.77</v>
      </c>
      <c r="AA14" s="21">
        <v>3670757.77</v>
      </c>
      <c r="AB14" s="21">
        <v>0</v>
      </c>
      <c r="AC14" s="21">
        <v>3670757.77</v>
      </c>
      <c r="AD14" s="21">
        <v>301585.46000000002</v>
      </c>
      <c r="AE14" s="13">
        <v>3670757.77</v>
      </c>
      <c r="AF14" s="13">
        <v>2661642.23</v>
      </c>
      <c r="AG14" s="14">
        <v>0.5796787584486135</v>
      </c>
      <c r="AH14" s="13">
        <v>2661642.23</v>
      </c>
      <c r="AI14" s="14">
        <v>0.5796787584486135</v>
      </c>
      <c r="AJ14" s="13">
        <v>0</v>
      </c>
      <c r="AK14" s="18"/>
      <c r="AL14" s="19">
        <v>312897</v>
      </c>
      <c r="AM14" s="32">
        <f t="shared" si="2"/>
        <v>100</v>
      </c>
    </row>
    <row r="15" spans="1:39" hidden="1" outlineLevel="2">
      <c r="A15" s="9"/>
      <c r="B15" s="10" t="s">
        <v>91</v>
      </c>
      <c r="C15" s="35" t="s">
        <v>92</v>
      </c>
      <c r="D15" s="11"/>
      <c r="E15" s="11"/>
      <c r="F15" s="12"/>
      <c r="G15" s="11"/>
      <c r="H15" s="11"/>
      <c r="I15" s="11"/>
      <c r="J15" s="11"/>
      <c r="K15" s="11"/>
      <c r="L15" s="11"/>
      <c r="M15" s="11"/>
      <c r="N15" s="11"/>
      <c r="O15" s="13"/>
      <c r="P15" s="13"/>
      <c r="Q15" s="13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>
        <v>0</v>
      </c>
      <c r="AE15" s="13"/>
      <c r="AF15" s="13"/>
      <c r="AG15" s="14"/>
      <c r="AH15" s="13"/>
      <c r="AI15" s="14"/>
      <c r="AJ15" s="13"/>
      <c r="AK15" s="18"/>
      <c r="AL15" s="19">
        <v>0</v>
      </c>
      <c r="AM15" s="32" t="e">
        <f t="shared" si="2"/>
        <v>#DIV/0!</v>
      </c>
    </row>
    <row r="16" spans="1:39" ht="38.25" outlineLevel="2">
      <c r="A16" s="9"/>
      <c r="B16" s="10" t="s">
        <v>87</v>
      </c>
      <c r="C16" s="35" t="s">
        <v>88</v>
      </c>
      <c r="D16" s="11"/>
      <c r="E16" s="11"/>
      <c r="F16" s="12"/>
      <c r="G16" s="11"/>
      <c r="H16" s="11"/>
      <c r="I16" s="11"/>
      <c r="J16" s="11"/>
      <c r="K16" s="11"/>
      <c r="L16" s="11"/>
      <c r="M16" s="11"/>
      <c r="N16" s="11"/>
      <c r="O16" s="13"/>
      <c r="P16" s="13"/>
      <c r="Q16" s="13"/>
      <c r="R16" s="21">
        <v>-1.92</v>
      </c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>
        <v>-1.92</v>
      </c>
      <c r="AE16" s="13"/>
      <c r="AF16" s="13"/>
      <c r="AG16" s="14"/>
      <c r="AH16" s="13"/>
      <c r="AI16" s="14"/>
      <c r="AJ16" s="13"/>
      <c r="AK16" s="18"/>
      <c r="AL16" s="19">
        <v>-1.92</v>
      </c>
      <c r="AM16" s="32">
        <f t="shared" si="2"/>
        <v>100</v>
      </c>
    </row>
    <row r="17" spans="1:39" ht="49.5" customHeight="1" outlineLevel="2">
      <c r="A17" s="9" t="s">
        <v>23</v>
      </c>
      <c r="B17" s="10" t="s">
        <v>24</v>
      </c>
      <c r="C17" s="9" t="s">
        <v>23</v>
      </c>
      <c r="D17" s="11"/>
      <c r="E17" s="11"/>
      <c r="F17" s="12"/>
      <c r="G17" s="11"/>
      <c r="H17" s="11"/>
      <c r="I17" s="11"/>
      <c r="J17" s="11"/>
      <c r="K17" s="11"/>
      <c r="L17" s="11"/>
      <c r="M17" s="11"/>
      <c r="N17" s="11"/>
      <c r="O17" s="13">
        <v>0</v>
      </c>
      <c r="P17" s="13">
        <v>2360372</v>
      </c>
      <c r="Q17" s="13">
        <v>0</v>
      </c>
      <c r="R17" s="21">
        <v>160855</v>
      </c>
      <c r="S17" s="21">
        <v>2360372</v>
      </c>
      <c r="T17" s="21">
        <v>2360372</v>
      </c>
      <c r="U17" s="21">
        <v>0</v>
      </c>
      <c r="V17" s="21">
        <v>0</v>
      </c>
      <c r="W17" s="21">
        <v>0</v>
      </c>
      <c r="X17" s="21">
        <v>0</v>
      </c>
      <c r="Y17" s="21">
        <v>0</v>
      </c>
      <c r="Z17" s="21">
        <v>1313711.9099999999</v>
      </c>
      <c r="AA17" s="21">
        <v>1313711.9099999999</v>
      </c>
      <c r="AB17" s="21">
        <v>0</v>
      </c>
      <c r="AC17" s="21">
        <v>1313711.9099999999</v>
      </c>
      <c r="AD17" s="21">
        <v>0</v>
      </c>
      <c r="AE17" s="13">
        <v>1313711.9099999999</v>
      </c>
      <c r="AF17" s="13">
        <v>1046660.09</v>
      </c>
      <c r="AG17" s="14">
        <v>0.55656985847993456</v>
      </c>
      <c r="AH17" s="13">
        <v>1046660.09</v>
      </c>
      <c r="AI17" s="14">
        <v>0.55656985847993456</v>
      </c>
      <c r="AJ17" s="13">
        <v>0</v>
      </c>
      <c r="AK17" s="18"/>
      <c r="AL17" s="19">
        <v>132855</v>
      </c>
      <c r="AM17" s="32">
        <f t="shared" si="2"/>
        <v>82.593018557085571</v>
      </c>
    </row>
    <row r="18" spans="1:39" ht="38.25" hidden="1" outlineLevel="2">
      <c r="A18" s="9" t="s">
        <v>25</v>
      </c>
      <c r="B18" s="10" t="s">
        <v>26</v>
      </c>
      <c r="C18" s="9" t="s">
        <v>25</v>
      </c>
      <c r="D18" s="11"/>
      <c r="E18" s="11"/>
      <c r="F18" s="12"/>
      <c r="G18" s="11"/>
      <c r="H18" s="11"/>
      <c r="I18" s="11"/>
      <c r="J18" s="11"/>
      <c r="K18" s="11"/>
      <c r="L18" s="11"/>
      <c r="M18" s="11"/>
      <c r="N18" s="11"/>
      <c r="O18" s="13">
        <v>0</v>
      </c>
      <c r="P18" s="13">
        <v>11600</v>
      </c>
      <c r="Q18" s="13">
        <v>0</v>
      </c>
      <c r="R18" s="21">
        <v>0</v>
      </c>
      <c r="S18" s="21">
        <v>11600</v>
      </c>
      <c r="T18" s="21">
        <v>11600</v>
      </c>
      <c r="U18" s="21">
        <v>0</v>
      </c>
      <c r="V18" s="21">
        <v>0</v>
      </c>
      <c r="W18" s="21">
        <v>0</v>
      </c>
      <c r="X18" s="21">
        <v>0</v>
      </c>
      <c r="Y18" s="21">
        <v>0</v>
      </c>
      <c r="Z18" s="21">
        <v>11973.74</v>
      </c>
      <c r="AA18" s="21">
        <v>11973.74</v>
      </c>
      <c r="AB18" s="21">
        <v>0</v>
      </c>
      <c r="AC18" s="21">
        <v>11973.74</v>
      </c>
      <c r="AD18" s="21">
        <v>0</v>
      </c>
      <c r="AE18" s="13">
        <v>11973.74</v>
      </c>
      <c r="AF18" s="13">
        <v>-373.74</v>
      </c>
      <c r="AG18" s="14">
        <v>1.0322189655172413</v>
      </c>
      <c r="AH18" s="13">
        <v>-373.74</v>
      </c>
      <c r="AI18" s="14">
        <v>1.0322189655172413</v>
      </c>
      <c r="AJ18" s="13">
        <v>0</v>
      </c>
      <c r="AK18" s="18"/>
      <c r="AL18" s="19">
        <v>0</v>
      </c>
      <c r="AM18" s="32" t="e">
        <f t="shared" si="2"/>
        <v>#DIV/0!</v>
      </c>
    </row>
    <row r="19" spans="1:39" ht="25.5" hidden="1" outlineLevel="2">
      <c r="A19" s="9" t="s">
        <v>27</v>
      </c>
      <c r="B19" s="10" t="s">
        <v>28</v>
      </c>
      <c r="C19" s="9" t="s">
        <v>27</v>
      </c>
      <c r="D19" s="11"/>
      <c r="E19" s="11"/>
      <c r="F19" s="12"/>
      <c r="G19" s="11"/>
      <c r="H19" s="11"/>
      <c r="I19" s="11"/>
      <c r="J19" s="11"/>
      <c r="K19" s="11"/>
      <c r="L19" s="11"/>
      <c r="M19" s="11"/>
      <c r="N19" s="11"/>
      <c r="O19" s="13">
        <v>0</v>
      </c>
      <c r="P19" s="13">
        <v>10000</v>
      </c>
      <c r="Q19" s="13">
        <v>133453.75</v>
      </c>
      <c r="R19" s="21">
        <v>0</v>
      </c>
      <c r="S19" s="21">
        <v>143453.75</v>
      </c>
      <c r="T19" s="21">
        <v>143453.75</v>
      </c>
      <c r="U19" s="21">
        <v>0</v>
      </c>
      <c r="V19" s="21">
        <v>0</v>
      </c>
      <c r="W19" s="21">
        <v>0</v>
      </c>
      <c r="X19" s="21">
        <v>0</v>
      </c>
      <c r="Y19" s="21">
        <v>0</v>
      </c>
      <c r="Z19" s="21">
        <v>143453.75</v>
      </c>
      <c r="AA19" s="21">
        <v>143453.75</v>
      </c>
      <c r="AB19" s="21">
        <v>0</v>
      </c>
      <c r="AC19" s="21">
        <v>143453.75</v>
      </c>
      <c r="AD19" s="21">
        <v>0</v>
      </c>
      <c r="AE19" s="13">
        <v>143453.75</v>
      </c>
      <c r="AF19" s="13">
        <v>0</v>
      </c>
      <c r="AG19" s="14">
        <v>1</v>
      </c>
      <c r="AH19" s="13">
        <v>0</v>
      </c>
      <c r="AI19" s="14">
        <v>1</v>
      </c>
      <c r="AJ19" s="13">
        <v>0</v>
      </c>
      <c r="AK19" s="18"/>
      <c r="AL19" s="19">
        <v>0</v>
      </c>
      <c r="AM19" s="32" t="e">
        <f t="shared" si="2"/>
        <v>#DIV/0!</v>
      </c>
    </row>
    <row r="20" spans="1:39" ht="25.5" outlineLevel="2">
      <c r="A20" s="9" t="s">
        <v>29</v>
      </c>
      <c r="B20" s="10" t="s">
        <v>30</v>
      </c>
      <c r="C20" s="9" t="s">
        <v>29</v>
      </c>
      <c r="D20" s="11"/>
      <c r="E20" s="11"/>
      <c r="F20" s="12"/>
      <c r="G20" s="11"/>
      <c r="H20" s="11"/>
      <c r="I20" s="11"/>
      <c r="J20" s="11"/>
      <c r="K20" s="11"/>
      <c r="L20" s="11"/>
      <c r="M20" s="11"/>
      <c r="N20" s="11"/>
      <c r="O20" s="13">
        <v>0</v>
      </c>
      <c r="P20" s="13">
        <v>30000</v>
      </c>
      <c r="Q20" s="13">
        <v>226928</v>
      </c>
      <c r="R20" s="21">
        <v>20000</v>
      </c>
      <c r="S20" s="21">
        <v>256928</v>
      </c>
      <c r="T20" s="21">
        <v>256928</v>
      </c>
      <c r="U20" s="21">
        <v>0</v>
      </c>
      <c r="V20" s="21">
        <v>0</v>
      </c>
      <c r="W20" s="21">
        <v>0</v>
      </c>
      <c r="X20" s="21">
        <v>0</v>
      </c>
      <c r="Y20" s="21">
        <v>0</v>
      </c>
      <c r="Z20" s="21">
        <v>185928</v>
      </c>
      <c r="AA20" s="21">
        <v>185928</v>
      </c>
      <c r="AB20" s="21">
        <v>0</v>
      </c>
      <c r="AC20" s="21">
        <v>185928</v>
      </c>
      <c r="AD20" s="21">
        <v>0</v>
      </c>
      <c r="AE20" s="13">
        <v>185928</v>
      </c>
      <c r="AF20" s="13">
        <v>71000</v>
      </c>
      <c r="AG20" s="14">
        <v>0.723657989787022</v>
      </c>
      <c r="AH20" s="13">
        <v>71000</v>
      </c>
      <c r="AI20" s="14">
        <v>0.723657989787022</v>
      </c>
      <c r="AJ20" s="13">
        <v>0</v>
      </c>
      <c r="AK20" s="18"/>
      <c r="AL20" s="19">
        <v>0</v>
      </c>
      <c r="AM20" s="32">
        <f t="shared" si="2"/>
        <v>0</v>
      </c>
    </row>
    <row r="21" spans="1:39" outlineLevel="2">
      <c r="A21" s="9"/>
      <c r="B21" s="10" t="s">
        <v>90</v>
      </c>
      <c r="C21" s="35" t="s">
        <v>89</v>
      </c>
      <c r="D21" s="11"/>
      <c r="E21" s="11"/>
      <c r="F21" s="12"/>
      <c r="G21" s="11"/>
      <c r="H21" s="11"/>
      <c r="I21" s="11"/>
      <c r="J21" s="11"/>
      <c r="K21" s="11"/>
      <c r="L21" s="11"/>
      <c r="M21" s="11"/>
      <c r="N21" s="11"/>
      <c r="O21" s="13"/>
      <c r="P21" s="13"/>
      <c r="Q21" s="13"/>
      <c r="R21" s="21">
        <v>52331</v>
      </c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>
        <v>52331</v>
      </c>
      <c r="AE21" s="13"/>
      <c r="AF21" s="13"/>
      <c r="AG21" s="14"/>
      <c r="AH21" s="13"/>
      <c r="AI21" s="14"/>
      <c r="AJ21" s="13"/>
      <c r="AK21" s="18"/>
      <c r="AL21" s="38">
        <v>52331</v>
      </c>
      <c r="AM21" s="32">
        <f t="shared" si="2"/>
        <v>100</v>
      </c>
    </row>
    <row r="22" spans="1:39" outlineLevel="1">
      <c r="A22" s="9" t="s">
        <v>31</v>
      </c>
      <c r="B22" s="10" t="s">
        <v>32</v>
      </c>
      <c r="C22" s="9" t="s">
        <v>31</v>
      </c>
      <c r="D22" s="11"/>
      <c r="E22" s="11"/>
      <c r="F22" s="12"/>
      <c r="G22" s="11"/>
      <c r="H22" s="11"/>
      <c r="I22" s="11"/>
      <c r="J22" s="11"/>
      <c r="K22" s="11"/>
      <c r="L22" s="11"/>
      <c r="M22" s="11"/>
      <c r="N22" s="11"/>
      <c r="O22" s="13">
        <v>0</v>
      </c>
      <c r="P22" s="13">
        <v>15582886</v>
      </c>
      <c r="Q22" s="13">
        <v>9867377.1300000008</v>
      </c>
      <c r="R22" s="21">
        <f>R23+R24+R25</f>
        <v>2223165.7800000003</v>
      </c>
      <c r="S22" s="21">
        <f t="shared" ref="S22:AL22" si="3">S23+S24+S25</f>
        <v>25450263.129999999</v>
      </c>
      <c r="T22" s="21">
        <f t="shared" si="3"/>
        <v>25450263.129999999</v>
      </c>
      <c r="U22" s="21">
        <f t="shared" si="3"/>
        <v>0</v>
      </c>
      <c r="V22" s="21">
        <f t="shared" si="3"/>
        <v>0</v>
      </c>
      <c r="W22" s="21">
        <f t="shared" si="3"/>
        <v>0</v>
      </c>
      <c r="X22" s="21">
        <f t="shared" si="3"/>
        <v>0</v>
      </c>
      <c r="Y22" s="21">
        <f t="shared" si="3"/>
        <v>0</v>
      </c>
      <c r="Z22" s="21">
        <f t="shared" si="3"/>
        <v>21665609.120000001</v>
      </c>
      <c r="AA22" s="21">
        <f t="shared" si="3"/>
        <v>21665609.120000001</v>
      </c>
      <c r="AB22" s="21">
        <f t="shared" si="3"/>
        <v>0</v>
      </c>
      <c r="AC22" s="21">
        <f t="shared" si="3"/>
        <v>21665609.120000001</v>
      </c>
      <c r="AD22" s="21">
        <f t="shared" si="3"/>
        <v>1878010.05</v>
      </c>
      <c r="AE22" s="21">
        <f t="shared" si="3"/>
        <v>21665609.120000001</v>
      </c>
      <c r="AF22" s="21">
        <f t="shared" si="3"/>
        <v>3784654.01</v>
      </c>
      <c r="AG22" s="21">
        <f t="shared" si="3"/>
        <v>0.85129214614921744</v>
      </c>
      <c r="AH22" s="21">
        <f t="shared" si="3"/>
        <v>3784654.01</v>
      </c>
      <c r="AI22" s="21">
        <f t="shared" si="3"/>
        <v>0.85129214614921744</v>
      </c>
      <c r="AJ22" s="21">
        <f t="shared" si="3"/>
        <v>0</v>
      </c>
      <c r="AK22" s="21">
        <f t="shared" si="3"/>
        <v>0</v>
      </c>
      <c r="AL22" s="21">
        <f t="shared" si="3"/>
        <v>2035021.78</v>
      </c>
      <c r="AM22" s="32">
        <f t="shared" si="2"/>
        <v>91.537113350134419</v>
      </c>
    </row>
    <row r="23" spans="1:39" ht="42" customHeight="1" outlineLevel="2">
      <c r="A23" s="9" t="s">
        <v>33</v>
      </c>
      <c r="B23" s="10" t="s">
        <v>34</v>
      </c>
      <c r="C23" s="9" t="s">
        <v>33</v>
      </c>
      <c r="D23" s="11"/>
      <c r="E23" s="11"/>
      <c r="F23" s="12"/>
      <c r="G23" s="11"/>
      <c r="H23" s="11"/>
      <c r="I23" s="11"/>
      <c r="J23" s="11"/>
      <c r="K23" s="11"/>
      <c r="L23" s="11"/>
      <c r="M23" s="11"/>
      <c r="N23" s="11"/>
      <c r="O23" s="13">
        <v>0</v>
      </c>
      <c r="P23" s="13">
        <v>15582886</v>
      </c>
      <c r="Q23" s="13">
        <v>9867377.1300000008</v>
      </c>
      <c r="R23" s="21">
        <v>2035021.78</v>
      </c>
      <c r="S23" s="21">
        <v>25450263.129999999</v>
      </c>
      <c r="T23" s="21">
        <v>25450263.129999999</v>
      </c>
      <c r="U23" s="21">
        <v>0</v>
      </c>
      <c r="V23" s="21">
        <v>0</v>
      </c>
      <c r="W23" s="21">
        <v>0</v>
      </c>
      <c r="X23" s="21">
        <v>0</v>
      </c>
      <c r="Y23" s="21">
        <v>0</v>
      </c>
      <c r="Z23" s="21">
        <v>21665609.120000001</v>
      </c>
      <c r="AA23" s="21">
        <v>21665609.120000001</v>
      </c>
      <c r="AB23" s="21">
        <v>0</v>
      </c>
      <c r="AC23" s="21">
        <v>21665609.120000001</v>
      </c>
      <c r="AD23" s="21">
        <v>1878010.05</v>
      </c>
      <c r="AE23" s="13">
        <v>21665609.120000001</v>
      </c>
      <c r="AF23" s="13">
        <v>3784654.01</v>
      </c>
      <c r="AG23" s="14">
        <v>0.85129214614921744</v>
      </c>
      <c r="AH23" s="13">
        <v>3784654.01</v>
      </c>
      <c r="AI23" s="14">
        <v>0.85129214614921744</v>
      </c>
      <c r="AJ23" s="13">
        <v>0</v>
      </c>
      <c r="AK23" s="18"/>
      <c r="AL23" s="19">
        <v>2035021.78</v>
      </c>
      <c r="AM23" s="32">
        <f t="shared" si="2"/>
        <v>100</v>
      </c>
    </row>
    <row r="24" spans="1:39" ht="25.5" hidden="1" outlineLevel="2">
      <c r="A24" s="9"/>
      <c r="B24" s="10" t="s">
        <v>78</v>
      </c>
      <c r="C24" s="35"/>
      <c r="D24" s="11"/>
      <c r="E24" s="11"/>
      <c r="F24" s="12"/>
      <c r="G24" s="11"/>
      <c r="H24" s="11"/>
      <c r="I24" s="11"/>
      <c r="J24" s="11"/>
      <c r="K24" s="11"/>
      <c r="L24" s="11"/>
      <c r="M24" s="11"/>
      <c r="N24" s="11"/>
      <c r="O24" s="13"/>
      <c r="P24" s="13"/>
      <c r="Q24" s="13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13"/>
      <c r="AF24" s="13"/>
      <c r="AG24" s="14"/>
      <c r="AH24" s="13"/>
      <c r="AI24" s="14"/>
      <c r="AJ24" s="13"/>
      <c r="AK24" s="18"/>
      <c r="AL24" s="19"/>
      <c r="AM24" s="32" t="e">
        <f t="shared" si="2"/>
        <v>#DIV/0!</v>
      </c>
    </row>
    <row r="25" spans="1:39" outlineLevel="2">
      <c r="A25" s="9"/>
      <c r="B25" s="10" t="s">
        <v>79</v>
      </c>
      <c r="C25" s="35" t="s">
        <v>80</v>
      </c>
      <c r="D25" s="11"/>
      <c r="E25" s="11"/>
      <c r="F25" s="12"/>
      <c r="G25" s="11"/>
      <c r="H25" s="11"/>
      <c r="I25" s="11"/>
      <c r="J25" s="11"/>
      <c r="K25" s="11"/>
      <c r="L25" s="11"/>
      <c r="M25" s="11"/>
      <c r="N25" s="11"/>
      <c r="O25" s="13"/>
      <c r="P25" s="13"/>
      <c r="Q25" s="13"/>
      <c r="R25" s="21">
        <v>188144</v>
      </c>
      <c r="S25" s="21"/>
      <c r="T25" s="21"/>
      <c r="U25" s="21"/>
      <c r="V25" s="21"/>
      <c r="W25" s="21"/>
      <c r="X25" s="21"/>
      <c r="Y25" s="21"/>
      <c r="Z25" s="21"/>
      <c r="AA25" s="21"/>
      <c r="AB25" s="21"/>
      <c r="AC25" s="21"/>
      <c r="AD25" s="21">
        <v>0</v>
      </c>
      <c r="AE25" s="13"/>
      <c r="AF25" s="13"/>
      <c r="AG25" s="14"/>
      <c r="AH25" s="13"/>
      <c r="AI25" s="14"/>
      <c r="AJ25" s="13"/>
      <c r="AK25" s="18"/>
      <c r="AL25" s="19">
        <v>0</v>
      </c>
      <c r="AM25" s="32">
        <f t="shared" si="2"/>
        <v>0</v>
      </c>
    </row>
    <row r="26" spans="1:39" ht="12.75" customHeight="1">
      <c r="A26" s="50" t="s">
        <v>35</v>
      </c>
      <c r="B26" s="51"/>
      <c r="C26" s="51"/>
      <c r="D26" s="51"/>
      <c r="E26" s="51"/>
      <c r="F26" s="51"/>
      <c r="G26" s="51"/>
      <c r="H26" s="51"/>
      <c r="I26" s="15"/>
      <c r="J26" s="15"/>
      <c r="K26" s="15"/>
      <c r="L26" s="15"/>
      <c r="M26" s="15"/>
      <c r="N26" s="15"/>
      <c r="O26" s="16">
        <v>0</v>
      </c>
      <c r="P26" s="16">
        <v>56358451</v>
      </c>
      <c r="Q26" s="16">
        <v>10215007.6</v>
      </c>
      <c r="R26" s="34">
        <f>R9</f>
        <v>2798373.46</v>
      </c>
      <c r="S26" s="34">
        <f t="shared" ref="S26:AL26" si="4">S9</f>
        <v>66573458.599999994</v>
      </c>
      <c r="T26" s="34">
        <f t="shared" si="4"/>
        <v>66573458.599999994</v>
      </c>
      <c r="U26" s="34">
        <f t="shared" si="4"/>
        <v>0</v>
      </c>
      <c r="V26" s="34">
        <f t="shared" si="4"/>
        <v>0</v>
      </c>
      <c r="W26" s="34">
        <f t="shared" si="4"/>
        <v>0</v>
      </c>
      <c r="X26" s="34">
        <f t="shared" si="4"/>
        <v>0</v>
      </c>
      <c r="Y26" s="34">
        <f t="shared" si="4"/>
        <v>0</v>
      </c>
      <c r="Z26" s="34">
        <f t="shared" si="4"/>
        <v>50528353.599999994</v>
      </c>
      <c r="AA26" s="34">
        <f t="shared" si="4"/>
        <v>50528353.599999994</v>
      </c>
      <c r="AB26" s="34">
        <f t="shared" si="4"/>
        <v>0</v>
      </c>
      <c r="AC26" s="34">
        <f t="shared" si="4"/>
        <v>50528353.599999994</v>
      </c>
      <c r="AD26" s="34">
        <f t="shared" si="4"/>
        <v>2275504.65</v>
      </c>
      <c r="AE26" s="34">
        <f t="shared" si="4"/>
        <v>50528353.599999994</v>
      </c>
      <c r="AF26" s="34">
        <f t="shared" si="4"/>
        <v>16045105</v>
      </c>
      <c r="AG26" s="34">
        <f t="shared" si="4"/>
        <v>7.0827111413048689</v>
      </c>
      <c r="AH26" s="34">
        <f t="shared" si="4"/>
        <v>16045105</v>
      </c>
      <c r="AI26" s="34">
        <f t="shared" si="4"/>
        <v>7.0827111413048689</v>
      </c>
      <c r="AJ26" s="34">
        <f t="shared" si="4"/>
        <v>0</v>
      </c>
      <c r="AK26" s="34">
        <f t="shared" si="4"/>
        <v>0</v>
      </c>
      <c r="AL26" s="36">
        <f t="shared" si="4"/>
        <v>2579616.16</v>
      </c>
      <c r="AM26" s="32">
        <f t="shared" si="2"/>
        <v>92.18269815923712</v>
      </c>
    </row>
    <row r="27" spans="1:39" ht="12.75" customHeight="1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 t="s">
        <v>1</v>
      </c>
      <c r="AF27" s="3"/>
      <c r="AG27" s="3"/>
      <c r="AH27" s="3"/>
      <c r="AI27" s="3"/>
      <c r="AJ27" s="3"/>
      <c r="AK27" s="3"/>
      <c r="AL27" s="3"/>
    </row>
    <row r="28" spans="1:39">
      <c r="A28" s="40"/>
      <c r="B28" s="41"/>
      <c r="C28" s="41"/>
      <c r="D28" s="41"/>
      <c r="E28" s="41"/>
      <c r="F28" s="41"/>
      <c r="G28" s="41"/>
      <c r="H28" s="41"/>
      <c r="I28" s="41"/>
      <c r="J28" s="41"/>
      <c r="K28" s="41"/>
      <c r="L28" s="41"/>
      <c r="M28" s="41"/>
      <c r="N28" s="41"/>
      <c r="O28" s="41"/>
      <c r="P28" s="41"/>
      <c r="Q28" s="41"/>
      <c r="R28" s="41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2"/>
      <c r="AD28" s="2"/>
      <c r="AE28" s="2"/>
      <c r="AF28" s="2"/>
      <c r="AG28" s="2"/>
      <c r="AH28" s="2"/>
      <c r="AI28" s="2"/>
      <c r="AJ28" s="2"/>
      <c r="AK28" s="2"/>
      <c r="AL28" s="3"/>
    </row>
    <row r="29" spans="1:39">
      <c r="B29" s="1" t="s">
        <v>75</v>
      </c>
    </row>
    <row r="30" spans="1:39" ht="15" customHeight="1">
      <c r="B30" s="64" t="s">
        <v>2</v>
      </c>
      <c r="C30" s="58" t="s">
        <v>37</v>
      </c>
      <c r="R30" s="48" t="s">
        <v>6</v>
      </c>
      <c r="AD30" s="68" t="s">
        <v>8</v>
      </c>
      <c r="AL30" s="70" t="s">
        <v>99</v>
      </c>
      <c r="AM30" s="66" t="s">
        <v>36</v>
      </c>
    </row>
    <row r="31" spans="1:39" ht="31.5" customHeight="1">
      <c r="B31" s="65"/>
      <c r="C31" s="59"/>
      <c r="R31" s="49"/>
      <c r="AD31" s="69"/>
      <c r="AL31" s="71"/>
      <c r="AM31" s="67"/>
    </row>
    <row r="32" spans="1:39">
      <c r="B32" s="23" t="s">
        <v>38</v>
      </c>
      <c r="C32" s="22" t="s">
        <v>39</v>
      </c>
      <c r="R32" s="24">
        <f>R33+R35+R34</f>
        <v>1431751.56</v>
      </c>
      <c r="S32" s="24">
        <f t="shared" ref="S32:AL32" si="5">S33+S35+S34</f>
        <v>0</v>
      </c>
      <c r="T32" s="24">
        <f t="shared" si="5"/>
        <v>0</v>
      </c>
      <c r="U32" s="24">
        <f t="shared" si="5"/>
        <v>0</v>
      </c>
      <c r="V32" s="24">
        <f t="shared" si="5"/>
        <v>0</v>
      </c>
      <c r="W32" s="24">
        <f t="shared" si="5"/>
        <v>0</v>
      </c>
      <c r="X32" s="24">
        <f t="shared" si="5"/>
        <v>0</v>
      </c>
      <c r="Y32" s="24">
        <f t="shared" si="5"/>
        <v>0</v>
      </c>
      <c r="Z32" s="24">
        <f t="shared" si="5"/>
        <v>0</v>
      </c>
      <c r="AA32" s="24">
        <f t="shared" si="5"/>
        <v>0</v>
      </c>
      <c r="AB32" s="24">
        <f t="shared" si="5"/>
        <v>0</v>
      </c>
      <c r="AC32" s="24">
        <f t="shared" si="5"/>
        <v>0</v>
      </c>
      <c r="AD32" s="24">
        <f t="shared" si="5"/>
        <v>1189078.8599999999</v>
      </c>
      <c r="AE32" s="24">
        <f t="shared" si="5"/>
        <v>0</v>
      </c>
      <c r="AF32" s="24">
        <f t="shared" si="5"/>
        <v>0</v>
      </c>
      <c r="AG32" s="24">
        <f t="shared" si="5"/>
        <v>0</v>
      </c>
      <c r="AH32" s="24">
        <f t="shared" si="5"/>
        <v>0</v>
      </c>
      <c r="AI32" s="24">
        <f t="shared" si="5"/>
        <v>0</v>
      </c>
      <c r="AJ32" s="24">
        <f t="shared" si="5"/>
        <v>0</v>
      </c>
      <c r="AK32" s="24">
        <f t="shared" si="5"/>
        <v>0</v>
      </c>
      <c r="AL32" s="24">
        <f t="shared" si="5"/>
        <v>1428751.56</v>
      </c>
      <c r="AM32" s="32">
        <f>AL32/R32*100</f>
        <v>99.790466440979458</v>
      </c>
    </row>
    <row r="33" spans="2:39" ht="51">
      <c r="B33" s="23" t="s">
        <v>40</v>
      </c>
      <c r="C33" s="22" t="s">
        <v>41</v>
      </c>
      <c r="R33" s="24">
        <v>1120749.6599999999</v>
      </c>
      <c r="AD33" s="24">
        <v>941103.59</v>
      </c>
      <c r="AL33" s="20">
        <v>1120749.6599999999</v>
      </c>
      <c r="AM33" s="32">
        <f t="shared" ref="AM33:AM57" si="6">AL33/R33*100</f>
        <v>100</v>
      </c>
    </row>
    <row r="34" spans="2:39">
      <c r="B34" s="23" t="s">
        <v>100</v>
      </c>
      <c r="C34" s="37" t="s">
        <v>101</v>
      </c>
      <c r="R34" s="24">
        <v>3000</v>
      </c>
      <c r="AD34" s="24"/>
      <c r="AL34" s="20"/>
      <c r="AM34" s="32"/>
    </row>
    <row r="35" spans="2:39">
      <c r="B35" s="23" t="s">
        <v>42</v>
      </c>
      <c r="C35" s="22" t="s">
        <v>43</v>
      </c>
      <c r="R35" s="24">
        <v>308001.90000000002</v>
      </c>
      <c r="AD35" s="24">
        <v>247975.27</v>
      </c>
      <c r="AL35" s="20">
        <v>308001.90000000002</v>
      </c>
      <c r="AM35" s="32">
        <f t="shared" si="6"/>
        <v>100</v>
      </c>
    </row>
    <row r="36" spans="2:39">
      <c r="B36" s="23" t="s">
        <v>93</v>
      </c>
      <c r="C36" s="37" t="s">
        <v>95</v>
      </c>
      <c r="R36" s="24">
        <f>R37</f>
        <v>44848</v>
      </c>
      <c r="S36" s="24">
        <f t="shared" ref="S36:AL36" si="7">S37</f>
        <v>0</v>
      </c>
      <c r="T36" s="24">
        <f t="shared" si="7"/>
        <v>0</v>
      </c>
      <c r="U36" s="24">
        <f t="shared" si="7"/>
        <v>0</v>
      </c>
      <c r="V36" s="24">
        <f t="shared" si="7"/>
        <v>0</v>
      </c>
      <c r="W36" s="24">
        <f t="shared" si="7"/>
        <v>0</v>
      </c>
      <c r="X36" s="24">
        <f t="shared" si="7"/>
        <v>0</v>
      </c>
      <c r="Y36" s="24">
        <f t="shared" si="7"/>
        <v>0</v>
      </c>
      <c r="Z36" s="24">
        <f t="shared" si="7"/>
        <v>0</v>
      </c>
      <c r="AA36" s="24">
        <f t="shared" si="7"/>
        <v>0</v>
      </c>
      <c r="AB36" s="24">
        <f t="shared" si="7"/>
        <v>0</v>
      </c>
      <c r="AC36" s="24">
        <f t="shared" si="7"/>
        <v>0</v>
      </c>
      <c r="AD36" s="24">
        <f t="shared" si="7"/>
        <v>0</v>
      </c>
      <c r="AE36" s="24">
        <f t="shared" si="7"/>
        <v>0</v>
      </c>
      <c r="AF36" s="24">
        <f t="shared" si="7"/>
        <v>0</v>
      </c>
      <c r="AG36" s="24">
        <f t="shared" si="7"/>
        <v>0</v>
      </c>
      <c r="AH36" s="24">
        <f t="shared" si="7"/>
        <v>0</v>
      </c>
      <c r="AI36" s="24">
        <f t="shared" si="7"/>
        <v>0</v>
      </c>
      <c r="AJ36" s="24">
        <f t="shared" si="7"/>
        <v>0</v>
      </c>
      <c r="AK36" s="24">
        <f t="shared" si="7"/>
        <v>0</v>
      </c>
      <c r="AL36" s="24">
        <f t="shared" si="7"/>
        <v>0</v>
      </c>
      <c r="AM36" s="32">
        <f t="shared" si="6"/>
        <v>0</v>
      </c>
    </row>
    <row r="37" spans="2:39">
      <c r="B37" s="23" t="s">
        <v>94</v>
      </c>
      <c r="C37" s="37" t="s">
        <v>96</v>
      </c>
      <c r="R37" s="24">
        <v>44848</v>
      </c>
      <c r="AD37" s="24">
        <v>0</v>
      </c>
      <c r="AL37" s="39">
        <v>0</v>
      </c>
      <c r="AM37" s="32">
        <f t="shared" si="6"/>
        <v>0</v>
      </c>
    </row>
    <row r="38" spans="2:39" ht="24.75" customHeight="1">
      <c r="B38" s="23" t="s">
        <v>44</v>
      </c>
      <c r="C38" s="22" t="s">
        <v>45</v>
      </c>
      <c r="R38" s="24">
        <f>R39+R40+R41</f>
        <v>6424.95</v>
      </c>
      <c r="S38" s="24">
        <f t="shared" ref="S38:AL38" si="8">S39+S40+S41</f>
        <v>0</v>
      </c>
      <c r="T38" s="24">
        <f t="shared" si="8"/>
        <v>0</v>
      </c>
      <c r="U38" s="24">
        <f t="shared" si="8"/>
        <v>0</v>
      </c>
      <c r="V38" s="24">
        <f t="shared" si="8"/>
        <v>0</v>
      </c>
      <c r="W38" s="24">
        <f t="shared" si="8"/>
        <v>0</v>
      </c>
      <c r="X38" s="24">
        <f t="shared" si="8"/>
        <v>0</v>
      </c>
      <c r="Y38" s="24">
        <f t="shared" si="8"/>
        <v>0</v>
      </c>
      <c r="Z38" s="24">
        <f t="shared" si="8"/>
        <v>0</v>
      </c>
      <c r="AA38" s="24">
        <f t="shared" si="8"/>
        <v>0</v>
      </c>
      <c r="AB38" s="24">
        <f t="shared" si="8"/>
        <v>0</v>
      </c>
      <c r="AC38" s="24">
        <f t="shared" si="8"/>
        <v>0</v>
      </c>
      <c r="AD38" s="24">
        <f t="shared" si="8"/>
        <v>2550</v>
      </c>
      <c r="AE38" s="24">
        <f t="shared" si="8"/>
        <v>0</v>
      </c>
      <c r="AF38" s="24">
        <f t="shared" si="8"/>
        <v>0</v>
      </c>
      <c r="AG38" s="24">
        <f t="shared" si="8"/>
        <v>0</v>
      </c>
      <c r="AH38" s="24">
        <f t="shared" si="8"/>
        <v>0</v>
      </c>
      <c r="AI38" s="24">
        <f t="shared" si="8"/>
        <v>0</v>
      </c>
      <c r="AJ38" s="24">
        <f t="shared" si="8"/>
        <v>0</v>
      </c>
      <c r="AK38" s="24">
        <f t="shared" si="8"/>
        <v>0</v>
      </c>
      <c r="AL38" s="24">
        <f t="shared" si="8"/>
        <v>2550</v>
      </c>
      <c r="AM38" s="32">
        <f t="shared" si="6"/>
        <v>39.689024817313758</v>
      </c>
    </row>
    <row r="39" spans="2:39" ht="38.25" hidden="1">
      <c r="B39" s="23" t="s">
        <v>46</v>
      </c>
      <c r="C39" s="22" t="s">
        <v>47</v>
      </c>
      <c r="R39" s="24">
        <v>0</v>
      </c>
      <c r="AD39" s="24">
        <v>0</v>
      </c>
      <c r="AL39" s="20">
        <v>0</v>
      </c>
      <c r="AM39" s="32" t="e">
        <f t="shared" si="6"/>
        <v>#DIV/0!</v>
      </c>
    </row>
    <row r="40" spans="2:39" ht="14.25" customHeight="1">
      <c r="B40" s="23" t="s">
        <v>48</v>
      </c>
      <c r="C40" s="22" t="s">
        <v>49</v>
      </c>
      <c r="R40" s="24">
        <v>6424.95</v>
      </c>
      <c r="AD40" s="24">
        <v>2550</v>
      </c>
      <c r="AL40" s="20">
        <v>2550</v>
      </c>
      <c r="AM40" s="32">
        <f t="shared" si="6"/>
        <v>39.689024817313758</v>
      </c>
    </row>
    <row r="41" spans="2:39" ht="25.5" hidden="1">
      <c r="B41" s="23" t="s">
        <v>50</v>
      </c>
      <c r="C41" s="22" t="s">
        <v>51</v>
      </c>
      <c r="R41" s="24">
        <v>0</v>
      </c>
      <c r="AD41" s="24">
        <v>0</v>
      </c>
      <c r="AL41" s="20">
        <v>0</v>
      </c>
      <c r="AM41" s="32" t="e">
        <f t="shared" si="6"/>
        <v>#DIV/0!</v>
      </c>
    </row>
    <row r="42" spans="2:39" ht="14.25" hidden="1" customHeight="1">
      <c r="B42" s="23" t="s">
        <v>52</v>
      </c>
      <c r="C42" s="22" t="s">
        <v>53</v>
      </c>
      <c r="R42" s="24">
        <f>R43+R44</f>
        <v>0</v>
      </c>
      <c r="S42" s="24">
        <f t="shared" ref="S42:AL42" si="9">S43+S44</f>
        <v>0</v>
      </c>
      <c r="T42" s="24">
        <f t="shared" si="9"/>
        <v>0</v>
      </c>
      <c r="U42" s="24">
        <f t="shared" si="9"/>
        <v>0</v>
      </c>
      <c r="V42" s="24">
        <f t="shared" si="9"/>
        <v>0</v>
      </c>
      <c r="W42" s="24">
        <f t="shared" si="9"/>
        <v>0</v>
      </c>
      <c r="X42" s="24">
        <f t="shared" si="9"/>
        <v>0</v>
      </c>
      <c r="Y42" s="24">
        <f t="shared" si="9"/>
        <v>0</v>
      </c>
      <c r="Z42" s="24">
        <f t="shared" si="9"/>
        <v>0</v>
      </c>
      <c r="AA42" s="24">
        <f t="shared" si="9"/>
        <v>0</v>
      </c>
      <c r="AB42" s="24">
        <f t="shared" si="9"/>
        <v>0</v>
      </c>
      <c r="AC42" s="24">
        <f t="shared" si="9"/>
        <v>0</v>
      </c>
      <c r="AD42" s="24">
        <f t="shared" si="9"/>
        <v>0</v>
      </c>
      <c r="AE42" s="24">
        <f t="shared" si="9"/>
        <v>0</v>
      </c>
      <c r="AF42" s="24">
        <f t="shared" si="9"/>
        <v>0</v>
      </c>
      <c r="AG42" s="24">
        <f t="shared" si="9"/>
        <v>0</v>
      </c>
      <c r="AH42" s="24">
        <f t="shared" si="9"/>
        <v>0</v>
      </c>
      <c r="AI42" s="24">
        <f t="shared" si="9"/>
        <v>0</v>
      </c>
      <c r="AJ42" s="24">
        <f t="shared" si="9"/>
        <v>0</v>
      </c>
      <c r="AK42" s="24">
        <f t="shared" si="9"/>
        <v>0</v>
      </c>
      <c r="AL42" s="24">
        <f t="shared" si="9"/>
        <v>0</v>
      </c>
      <c r="AM42" s="32" t="e">
        <f t="shared" si="6"/>
        <v>#DIV/0!</v>
      </c>
    </row>
    <row r="43" spans="2:39" hidden="1">
      <c r="B43" s="23" t="s">
        <v>54</v>
      </c>
      <c r="C43" s="22" t="s">
        <v>55</v>
      </c>
      <c r="R43" s="24">
        <v>0</v>
      </c>
      <c r="AD43" s="24">
        <v>0</v>
      </c>
      <c r="AL43" s="20">
        <v>0</v>
      </c>
      <c r="AM43" s="32" t="e">
        <f t="shared" si="6"/>
        <v>#DIV/0!</v>
      </c>
    </row>
    <row r="44" spans="2:39" ht="25.5" hidden="1">
      <c r="B44" s="23" t="s">
        <v>56</v>
      </c>
      <c r="C44" s="22" t="s">
        <v>57</v>
      </c>
      <c r="R44" s="24">
        <v>0</v>
      </c>
      <c r="AD44" s="24">
        <v>0</v>
      </c>
      <c r="AL44" s="20">
        <v>0</v>
      </c>
      <c r="AM44" s="32" t="e">
        <f t="shared" si="6"/>
        <v>#DIV/0!</v>
      </c>
    </row>
    <row r="45" spans="2:39" ht="14.25" customHeight="1">
      <c r="B45" s="23" t="s">
        <v>58</v>
      </c>
      <c r="C45" s="22" t="s">
        <v>59</v>
      </c>
      <c r="R45" s="24">
        <f>R46+R47+R48</f>
        <v>1646054.55</v>
      </c>
      <c r="S45" s="24">
        <f t="shared" ref="S45:AL45" si="10">S46+S47+S48</f>
        <v>0</v>
      </c>
      <c r="T45" s="24">
        <f t="shared" si="10"/>
        <v>0</v>
      </c>
      <c r="U45" s="24">
        <f t="shared" si="10"/>
        <v>0</v>
      </c>
      <c r="V45" s="24">
        <f t="shared" si="10"/>
        <v>0</v>
      </c>
      <c r="W45" s="24">
        <f t="shared" si="10"/>
        <v>0</v>
      </c>
      <c r="X45" s="24">
        <f t="shared" si="10"/>
        <v>0</v>
      </c>
      <c r="Y45" s="24">
        <f t="shared" si="10"/>
        <v>0</v>
      </c>
      <c r="Z45" s="24">
        <f t="shared" si="10"/>
        <v>0</v>
      </c>
      <c r="AA45" s="24">
        <f t="shared" si="10"/>
        <v>0</v>
      </c>
      <c r="AB45" s="24">
        <f t="shared" si="10"/>
        <v>0</v>
      </c>
      <c r="AC45" s="24">
        <f t="shared" si="10"/>
        <v>0</v>
      </c>
      <c r="AD45" s="24">
        <f t="shared" si="10"/>
        <v>1522332.47</v>
      </c>
      <c r="AE45" s="24">
        <f t="shared" si="10"/>
        <v>0</v>
      </c>
      <c r="AF45" s="24">
        <f t="shared" si="10"/>
        <v>0</v>
      </c>
      <c r="AG45" s="24">
        <f t="shared" si="10"/>
        <v>0</v>
      </c>
      <c r="AH45" s="24">
        <f t="shared" si="10"/>
        <v>0</v>
      </c>
      <c r="AI45" s="24">
        <f t="shared" si="10"/>
        <v>0</v>
      </c>
      <c r="AJ45" s="24">
        <f t="shared" si="10"/>
        <v>0</v>
      </c>
      <c r="AK45" s="24">
        <f t="shared" si="10"/>
        <v>0</v>
      </c>
      <c r="AL45" s="24">
        <f t="shared" si="10"/>
        <v>1646054.55</v>
      </c>
      <c r="AM45" s="32">
        <f t="shared" si="6"/>
        <v>100</v>
      </c>
    </row>
    <row r="46" spans="2:39" hidden="1">
      <c r="B46" s="23" t="s">
        <v>60</v>
      </c>
      <c r="C46" s="22" t="s">
        <v>61</v>
      </c>
      <c r="R46" s="24">
        <v>0</v>
      </c>
      <c r="AD46" s="24">
        <v>0</v>
      </c>
      <c r="AL46" s="20">
        <v>0</v>
      </c>
      <c r="AM46" s="32" t="e">
        <f t="shared" si="6"/>
        <v>#DIV/0!</v>
      </c>
    </row>
    <row r="47" spans="2:39" hidden="1">
      <c r="B47" s="23" t="s">
        <v>62</v>
      </c>
      <c r="C47" s="22" t="s">
        <v>63</v>
      </c>
      <c r="R47" s="24">
        <v>0</v>
      </c>
      <c r="AD47" s="24">
        <v>0</v>
      </c>
      <c r="AL47" s="20">
        <v>0</v>
      </c>
      <c r="AM47" s="32" t="e">
        <f t="shared" si="6"/>
        <v>#DIV/0!</v>
      </c>
    </row>
    <row r="48" spans="2:39" ht="13.5" customHeight="1">
      <c r="B48" s="23" t="s">
        <v>64</v>
      </c>
      <c r="C48" s="22" t="s">
        <v>65</v>
      </c>
      <c r="R48" s="24">
        <v>1646054.55</v>
      </c>
      <c r="AD48" s="24">
        <v>1522332.47</v>
      </c>
      <c r="AL48" s="20">
        <v>1646054.55</v>
      </c>
      <c r="AM48" s="32">
        <f t="shared" si="6"/>
        <v>100</v>
      </c>
    </row>
    <row r="49" spans="2:39" ht="0.75" hidden="1" customHeight="1">
      <c r="B49" s="23" t="s">
        <v>81</v>
      </c>
      <c r="C49" s="37" t="s">
        <v>83</v>
      </c>
      <c r="R49" s="24">
        <f>R50</f>
        <v>0</v>
      </c>
      <c r="S49" s="24">
        <f t="shared" ref="S49:AL49" si="11">S50</f>
        <v>0</v>
      </c>
      <c r="T49" s="24">
        <f t="shared" si="11"/>
        <v>0</v>
      </c>
      <c r="U49" s="24">
        <f t="shared" si="11"/>
        <v>0</v>
      </c>
      <c r="V49" s="24">
        <f t="shared" si="11"/>
        <v>0</v>
      </c>
      <c r="W49" s="24">
        <f t="shared" si="11"/>
        <v>0</v>
      </c>
      <c r="X49" s="24">
        <f t="shared" si="11"/>
        <v>0</v>
      </c>
      <c r="Y49" s="24">
        <f t="shared" si="11"/>
        <v>0</v>
      </c>
      <c r="Z49" s="24">
        <f t="shared" si="11"/>
        <v>0</v>
      </c>
      <c r="AA49" s="24">
        <f t="shared" si="11"/>
        <v>0</v>
      </c>
      <c r="AB49" s="24">
        <f t="shared" si="11"/>
        <v>0</v>
      </c>
      <c r="AC49" s="24">
        <f t="shared" si="11"/>
        <v>0</v>
      </c>
      <c r="AD49" s="24">
        <f t="shared" si="11"/>
        <v>0</v>
      </c>
      <c r="AE49" s="24">
        <f t="shared" si="11"/>
        <v>0</v>
      </c>
      <c r="AF49" s="24">
        <f t="shared" si="11"/>
        <v>0</v>
      </c>
      <c r="AG49" s="24">
        <f t="shared" si="11"/>
        <v>0</v>
      </c>
      <c r="AH49" s="24">
        <f t="shared" si="11"/>
        <v>0</v>
      </c>
      <c r="AI49" s="24">
        <f t="shared" si="11"/>
        <v>0</v>
      </c>
      <c r="AJ49" s="24">
        <f t="shared" si="11"/>
        <v>0</v>
      </c>
      <c r="AK49" s="24">
        <f t="shared" si="11"/>
        <v>0</v>
      </c>
      <c r="AL49" s="24">
        <f t="shared" si="11"/>
        <v>0</v>
      </c>
      <c r="AM49" s="32"/>
    </row>
    <row r="50" spans="2:39" ht="25.5" hidden="1">
      <c r="B50" s="23" t="s">
        <v>82</v>
      </c>
      <c r="C50" s="37" t="s">
        <v>84</v>
      </c>
      <c r="R50" s="24">
        <v>0</v>
      </c>
      <c r="AD50" s="24"/>
      <c r="AL50" s="20">
        <v>0</v>
      </c>
      <c r="AM50" s="32"/>
    </row>
    <row r="51" spans="2:39" hidden="1">
      <c r="B51" s="23" t="s">
        <v>66</v>
      </c>
      <c r="C51" s="22" t="s">
        <v>67</v>
      </c>
      <c r="R51" s="24">
        <f>R52</f>
        <v>0</v>
      </c>
      <c r="S51" s="24">
        <f t="shared" ref="S51:AL51" si="12">S52</f>
        <v>0</v>
      </c>
      <c r="T51" s="24">
        <f t="shared" si="12"/>
        <v>0</v>
      </c>
      <c r="U51" s="24">
        <f t="shared" si="12"/>
        <v>0</v>
      </c>
      <c r="V51" s="24">
        <f t="shared" si="12"/>
        <v>0</v>
      </c>
      <c r="W51" s="24">
        <f t="shared" si="12"/>
        <v>0</v>
      </c>
      <c r="X51" s="24">
        <f t="shared" si="12"/>
        <v>0</v>
      </c>
      <c r="Y51" s="24">
        <f t="shared" si="12"/>
        <v>0</v>
      </c>
      <c r="Z51" s="24">
        <f t="shared" si="12"/>
        <v>0</v>
      </c>
      <c r="AA51" s="24">
        <f t="shared" si="12"/>
        <v>0</v>
      </c>
      <c r="AB51" s="24">
        <f t="shared" si="12"/>
        <v>0</v>
      </c>
      <c r="AC51" s="24">
        <f t="shared" si="12"/>
        <v>0</v>
      </c>
      <c r="AD51" s="24">
        <f t="shared" si="12"/>
        <v>0</v>
      </c>
      <c r="AE51" s="24">
        <f t="shared" si="12"/>
        <v>178762.89</v>
      </c>
      <c r="AF51" s="24">
        <f t="shared" si="12"/>
        <v>178762.89</v>
      </c>
      <c r="AG51" s="24">
        <f t="shared" si="12"/>
        <v>178762.89</v>
      </c>
      <c r="AH51" s="24">
        <f t="shared" si="12"/>
        <v>178762.89</v>
      </c>
      <c r="AI51" s="24">
        <f t="shared" si="12"/>
        <v>178762.89</v>
      </c>
      <c r="AJ51" s="24">
        <f t="shared" si="12"/>
        <v>178762.89</v>
      </c>
      <c r="AK51" s="24">
        <f t="shared" si="12"/>
        <v>178762.89</v>
      </c>
      <c r="AL51" s="24">
        <f t="shared" si="12"/>
        <v>0</v>
      </c>
      <c r="AM51" s="32" t="e">
        <f t="shared" si="6"/>
        <v>#DIV/0!</v>
      </c>
    </row>
    <row r="52" spans="2:39" hidden="1">
      <c r="B52" s="23" t="s">
        <v>68</v>
      </c>
      <c r="C52" s="22" t="s">
        <v>69</v>
      </c>
      <c r="R52" s="24">
        <v>0</v>
      </c>
      <c r="AD52" s="24">
        <v>0</v>
      </c>
      <c r="AE52" s="24">
        <v>178762.89</v>
      </c>
      <c r="AF52" s="24">
        <v>178762.89</v>
      </c>
      <c r="AG52" s="24">
        <v>178762.89</v>
      </c>
      <c r="AH52" s="24">
        <v>178762.89</v>
      </c>
      <c r="AI52" s="24">
        <v>178762.89</v>
      </c>
      <c r="AJ52" s="24">
        <v>178762.89</v>
      </c>
      <c r="AK52" s="24">
        <v>178762.89</v>
      </c>
      <c r="AL52" s="24">
        <v>0</v>
      </c>
      <c r="AM52" s="32" t="e">
        <f t="shared" si="6"/>
        <v>#DIV/0!</v>
      </c>
    </row>
    <row r="53" spans="2:39" hidden="1">
      <c r="B53" s="23" t="s">
        <v>85</v>
      </c>
      <c r="C53" s="22">
        <v>1000</v>
      </c>
      <c r="R53" s="24">
        <f>R54</f>
        <v>0</v>
      </c>
      <c r="S53" s="24">
        <f t="shared" ref="S53:AL53" si="13">S54</f>
        <v>0</v>
      </c>
      <c r="T53" s="24">
        <f t="shared" si="13"/>
        <v>0</v>
      </c>
      <c r="U53" s="24">
        <f t="shared" si="13"/>
        <v>0</v>
      </c>
      <c r="V53" s="24">
        <f t="shared" si="13"/>
        <v>0</v>
      </c>
      <c r="W53" s="24">
        <f t="shared" si="13"/>
        <v>0</v>
      </c>
      <c r="X53" s="24">
        <f t="shared" si="13"/>
        <v>0</v>
      </c>
      <c r="Y53" s="24">
        <f t="shared" si="13"/>
        <v>0</v>
      </c>
      <c r="Z53" s="24">
        <f t="shared" si="13"/>
        <v>0</v>
      </c>
      <c r="AA53" s="24">
        <f t="shared" si="13"/>
        <v>0</v>
      </c>
      <c r="AB53" s="24">
        <f t="shared" si="13"/>
        <v>0</v>
      </c>
      <c r="AC53" s="24">
        <f t="shared" si="13"/>
        <v>0</v>
      </c>
      <c r="AD53" s="24">
        <f t="shared" si="13"/>
        <v>0</v>
      </c>
      <c r="AE53" s="24">
        <f t="shared" si="13"/>
        <v>85500.72</v>
      </c>
      <c r="AF53" s="24">
        <f t="shared" si="13"/>
        <v>85500.72</v>
      </c>
      <c r="AG53" s="24">
        <f t="shared" si="13"/>
        <v>85500.72</v>
      </c>
      <c r="AH53" s="24">
        <f t="shared" si="13"/>
        <v>85500.72</v>
      </c>
      <c r="AI53" s="24">
        <f t="shared" si="13"/>
        <v>85500.72</v>
      </c>
      <c r="AJ53" s="24">
        <f t="shared" si="13"/>
        <v>85500.72</v>
      </c>
      <c r="AK53" s="24">
        <f t="shared" si="13"/>
        <v>85500.72</v>
      </c>
      <c r="AL53" s="24">
        <f t="shared" si="13"/>
        <v>0</v>
      </c>
      <c r="AM53" s="32" t="e">
        <f t="shared" si="6"/>
        <v>#DIV/0!</v>
      </c>
    </row>
    <row r="54" spans="2:39" hidden="1">
      <c r="B54" s="23" t="s">
        <v>86</v>
      </c>
      <c r="C54" s="22">
        <v>1001</v>
      </c>
      <c r="R54" s="24">
        <v>0</v>
      </c>
      <c r="AD54" s="24">
        <v>0</v>
      </c>
      <c r="AE54" s="24">
        <v>85500.72</v>
      </c>
      <c r="AF54" s="24">
        <v>85500.72</v>
      </c>
      <c r="AG54" s="24">
        <v>85500.72</v>
      </c>
      <c r="AH54" s="24">
        <v>85500.72</v>
      </c>
      <c r="AI54" s="24">
        <v>85500.72</v>
      </c>
      <c r="AJ54" s="24">
        <v>85500.72</v>
      </c>
      <c r="AK54" s="24">
        <v>85500.72</v>
      </c>
      <c r="AL54" s="24">
        <v>0</v>
      </c>
      <c r="AM54" s="32" t="e">
        <f t="shared" si="6"/>
        <v>#DIV/0!</v>
      </c>
    </row>
    <row r="55" spans="2:39" hidden="1">
      <c r="B55" s="23" t="s">
        <v>70</v>
      </c>
      <c r="C55" s="22" t="s">
        <v>71</v>
      </c>
      <c r="R55" s="24">
        <f>R56</f>
        <v>0</v>
      </c>
      <c r="S55" s="24">
        <f t="shared" ref="S55:AL55" si="14">S56</f>
        <v>0</v>
      </c>
      <c r="T55" s="24">
        <f t="shared" si="14"/>
        <v>0</v>
      </c>
      <c r="U55" s="24">
        <f t="shared" si="14"/>
        <v>0</v>
      </c>
      <c r="V55" s="24">
        <f t="shared" si="14"/>
        <v>0</v>
      </c>
      <c r="W55" s="24">
        <f t="shared" si="14"/>
        <v>0</v>
      </c>
      <c r="X55" s="24">
        <f t="shared" si="14"/>
        <v>0</v>
      </c>
      <c r="Y55" s="24">
        <f t="shared" si="14"/>
        <v>0</v>
      </c>
      <c r="Z55" s="24">
        <f t="shared" si="14"/>
        <v>0</v>
      </c>
      <c r="AA55" s="24">
        <f t="shared" si="14"/>
        <v>0</v>
      </c>
      <c r="AB55" s="24">
        <f t="shared" si="14"/>
        <v>0</v>
      </c>
      <c r="AC55" s="24">
        <f t="shared" si="14"/>
        <v>0</v>
      </c>
      <c r="AD55" s="24">
        <f t="shared" si="14"/>
        <v>0</v>
      </c>
      <c r="AE55" s="24">
        <f t="shared" si="14"/>
        <v>0</v>
      </c>
      <c r="AF55" s="24">
        <f t="shared" si="14"/>
        <v>0</v>
      </c>
      <c r="AG55" s="24">
        <f t="shared" si="14"/>
        <v>0</v>
      </c>
      <c r="AH55" s="24">
        <f t="shared" si="14"/>
        <v>0</v>
      </c>
      <c r="AI55" s="24">
        <f t="shared" si="14"/>
        <v>0</v>
      </c>
      <c r="AJ55" s="24">
        <f t="shared" si="14"/>
        <v>0</v>
      </c>
      <c r="AK55" s="24">
        <f t="shared" si="14"/>
        <v>0</v>
      </c>
      <c r="AL55" s="24">
        <f t="shared" si="14"/>
        <v>0</v>
      </c>
      <c r="AM55" s="32" t="e">
        <f t="shared" si="6"/>
        <v>#DIV/0!</v>
      </c>
    </row>
    <row r="56" spans="2:39" ht="25.5" hidden="1">
      <c r="B56" s="25" t="s">
        <v>72</v>
      </c>
      <c r="C56" s="26" t="s">
        <v>73</v>
      </c>
      <c r="R56" s="27"/>
      <c r="AD56" s="24">
        <v>0</v>
      </c>
      <c r="AL56" s="28">
        <v>0</v>
      </c>
      <c r="AM56" s="33" t="e">
        <f t="shared" si="6"/>
        <v>#DIV/0!</v>
      </c>
    </row>
    <row r="57" spans="2:39">
      <c r="B57" s="29" t="s">
        <v>74</v>
      </c>
      <c r="C57" s="29"/>
      <c r="D57" s="29"/>
      <c r="E57" s="29"/>
      <c r="F57" s="29"/>
      <c r="G57" s="29"/>
      <c r="H57" s="29"/>
      <c r="I57" s="29"/>
      <c r="J57" s="29"/>
      <c r="K57" s="29"/>
      <c r="L57" s="29"/>
      <c r="M57" s="29"/>
      <c r="N57" s="29"/>
      <c r="O57" s="29"/>
      <c r="P57" s="29"/>
      <c r="Q57" s="29"/>
      <c r="R57" s="30">
        <f>R32+R38+R42+R45+R51+R55+R49+R53+R36</f>
        <v>3129079.06</v>
      </c>
      <c r="S57" s="30">
        <f t="shared" ref="S57:AL57" si="15">S32+S38+S42+S45+S51+S55+S49+S53+S36</f>
        <v>0</v>
      </c>
      <c r="T57" s="30">
        <f t="shared" si="15"/>
        <v>0</v>
      </c>
      <c r="U57" s="30">
        <f t="shared" si="15"/>
        <v>0</v>
      </c>
      <c r="V57" s="30">
        <f t="shared" si="15"/>
        <v>0</v>
      </c>
      <c r="W57" s="30">
        <f t="shared" si="15"/>
        <v>0</v>
      </c>
      <c r="X57" s="30">
        <f t="shared" si="15"/>
        <v>0</v>
      </c>
      <c r="Y57" s="30">
        <f t="shared" si="15"/>
        <v>0</v>
      </c>
      <c r="Z57" s="30">
        <f t="shared" si="15"/>
        <v>0</v>
      </c>
      <c r="AA57" s="30">
        <f t="shared" si="15"/>
        <v>0</v>
      </c>
      <c r="AB57" s="30">
        <f t="shared" si="15"/>
        <v>0</v>
      </c>
      <c r="AC57" s="30">
        <f t="shared" si="15"/>
        <v>0</v>
      </c>
      <c r="AD57" s="30">
        <f t="shared" si="15"/>
        <v>2713961.33</v>
      </c>
      <c r="AE57" s="30">
        <f t="shared" si="15"/>
        <v>264263.61</v>
      </c>
      <c r="AF57" s="30">
        <f t="shared" si="15"/>
        <v>264263.61</v>
      </c>
      <c r="AG57" s="30">
        <f t="shared" si="15"/>
        <v>264263.61</v>
      </c>
      <c r="AH57" s="30">
        <f t="shared" si="15"/>
        <v>264263.61</v>
      </c>
      <c r="AI57" s="30">
        <f t="shared" si="15"/>
        <v>264263.61</v>
      </c>
      <c r="AJ57" s="30">
        <f t="shared" si="15"/>
        <v>264263.61</v>
      </c>
      <c r="AK57" s="30">
        <f t="shared" si="15"/>
        <v>264263.61</v>
      </c>
      <c r="AL57" s="30">
        <f t="shared" si="15"/>
        <v>3077356.1100000003</v>
      </c>
      <c r="AM57" s="33">
        <f t="shared" si="6"/>
        <v>98.347023229256479</v>
      </c>
    </row>
    <row r="58" spans="2:39">
      <c r="B58" s="20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  <c r="Q58" s="20"/>
      <c r="R58" s="20"/>
      <c r="S58" s="20"/>
      <c r="T58" s="20"/>
      <c r="U58" s="20"/>
      <c r="V58" s="20"/>
      <c r="W58" s="20"/>
      <c r="X58" s="20"/>
      <c r="Y58" s="20"/>
      <c r="Z58" s="20"/>
      <c r="AA58" s="20"/>
      <c r="AB58" s="20"/>
      <c r="AC58" s="20"/>
      <c r="AD58" s="20"/>
      <c r="AE58" s="20"/>
      <c r="AF58" s="20"/>
      <c r="AG58" s="20"/>
      <c r="AH58" s="20"/>
      <c r="AI58" s="20"/>
      <c r="AJ58" s="20"/>
      <c r="AK58" s="20"/>
      <c r="AL58" s="20"/>
      <c r="AM58" s="20"/>
    </row>
    <row r="59" spans="2:39">
      <c r="B59" s="20" t="s">
        <v>77</v>
      </c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0"/>
      <c r="Q59" s="20"/>
      <c r="R59" s="31">
        <f t="shared" ref="R59:AL59" si="16">R26-R57</f>
        <v>-330705.60000000009</v>
      </c>
      <c r="S59" s="31">
        <f t="shared" si="16"/>
        <v>66573458.599999994</v>
      </c>
      <c r="T59" s="31">
        <f t="shared" si="16"/>
        <v>66573458.599999994</v>
      </c>
      <c r="U59" s="31">
        <f t="shared" si="16"/>
        <v>0</v>
      </c>
      <c r="V59" s="31">
        <f t="shared" si="16"/>
        <v>0</v>
      </c>
      <c r="W59" s="31">
        <f t="shared" si="16"/>
        <v>0</v>
      </c>
      <c r="X59" s="31">
        <f t="shared" si="16"/>
        <v>0</v>
      </c>
      <c r="Y59" s="31">
        <f t="shared" si="16"/>
        <v>0</v>
      </c>
      <c r="Z59" s="31">
        <f t="shared" si="16"/>
        <v>50528353.599999994</v>
      </c>
      <c r="AA59" s="31">
        <f t="shared" si="16"/>
        <v>50528353.599999994</v>
      </c>
      <c r="AB59" s="31">
        <f t="shared" si="16"/>
        <v>0</v>
      </c>
      <c r="AC59" s="31">
        <f t="shared" si="16"/>
        <v>50528353.599999994</v>
      </c>
      <c r="AD59" s="31">
        <f t="shared" si="16"/>
        <v>-438456.68000000017</v>
      </c>
      <c r="AE59" s="31">
        <f t="shared" si="16"/>
        <v>50264089.989999995</v>
      </c>
      <c r="AF59" s="31">
        <f t="shared" si="16"/>
        <v>15780841.390000001</v>
      </c>
      <c r="AG59" s="31">
        <f t="shared" si="16"/>
        <v>-264256.52728885866</v>
      </c>
      <c r="AH59" s="31">
        <f t="shared" si="16"/>
        <v>15780841.390000001</v>
      </c>
      <c r="AI59" s="31">
        <f t="shared" si="16"/>
        <v>-264256.52728885866</v>
      </c>
      <c r="AJ59" s="31">
        <f t="shared" si="16"/>
        <v>-264263.61</v>
      </c>
      <c r="AK59" s="31">
        <f t="shared" si="16"/>
        <v>-264263.61</v>
      </c>
      <c r="AL59" s="31">
        <f t="shared" si="16"/>
        <v>-497739.95000000019</v>
      </c>
      <c r="AM59" s="20"/>
    </row>
  </sheetData>
  <mergeCells count="40">
    <mergeCell ref="AM30:AM31"/>
    <mergeCell ref="AD30:AD31"/>
    <mergeCell ref="AL30:AL31"/>
    <mergeCell ref="R30:R31"/>
    <mergeCell ref="AB7:AD8"/>
    <mergeCell ref="AL7:AL8"/>
    <mergeCell ref="AM7:AM8"/>
    <mergeCell ref="AF7:AG7"/>
    <mergeCell ref="AH7:AI7"/>
    <mergeCell ref="AJ7:AK7"/>
    <mergeCell ref="V7:V8"/>
    <mergeCell ref="W7:W8"/>
    <mergeCell ref="X7:X8"/>
    <mergeCell ref="Y7:AA7"/>
    <mergeCell ref="B30:B31"/>
    <mergeCell ref="C30:C31"/>
    <mergeCell ref="N7:N8"/>
    <mergeCell ref="O7:O8"/>
    <mergeCell ref="P7:P8"/>
    <mergeCell ref="Q7:Q8"/>
    <mergeCell ref="R7:R8"/>
    <mergeCell ref="S7:S8"/>
    <mergeCell ref="A28:AB28"/>
    <mergeCell ref="A26:H26"/>
    <mergeCell ref="F7:H7"/>
    <mergeCell ref="A7:A8"/>
    <mergeCell ref="B7:B8"/>
    <mergeCell ref="C7:C8"/>
    <mergeCell ref="D7:D8"/>
    <mergeCell ref="E7:E8"/>
    <mergeCell ref="I7:K7"/>
    <mergeCell ref="L7:L8"/>
    <mergeCell ref="M7:M8"/>
    <mergeCell ref="U7:U8"/>
    <mergeCell ref="T7:T8"/>
    <mergeCell ref="A1:AK1"/>
    <mergeCell ref="A2:AK2"/>
    <mergeCell ref="A3:AI3"/>
    <mergeCell ref="A5:AI5"/>
    <mergeCell ref="A6:AK6"/>
  </mergeCells>
  <pageMargins left="0.39375001192092896" right="0.39375001192092896" top="0.59027779102325439" bottom="0.59027779102325439" header="0.39375001192092896" footer="0.39375001192092896"/>
  <pageSetup paperSize="9" fitToHeight="0" orientation="landscape" errors="blank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USER-PC\User35</dc:creator>
  <cp:lastModifiedBy>User Windows</cp:lastModifiedBy>
  <dcterms:created xsi:type="dcterms:W3CDTF">2018-10-24T07:40:19Z</dcterms:created>
  <dcterms:modified xsi:type="dcterms:W3CDTF">2024-10-14T09:07:55Z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user_19_4_18.01.2012_12_11_17(6).xls</vt:lpwstr>
  </property>
  <property fmtid="{D5CDD505-2E9C-101B-9397-08002B2CF9AE}" pid="3" name="Название отчета">
    <vt:lpwstr>user_19_4_18.01.2012_12_11_17(6).xls</vt:lpwstr>
  </property>
  <property fmtid="{D5CDD505-2E9C-101B-9397-08002B2CF9AE}" pid="4" name="Версия клиента">
    <vt:lpwstr>18.3.12.8280</vt:lpwstr>
  </property>
  <property fmtid="{D5CDD505-2E9C-101B-9397-08002B2CF9AE}" pid="5" name="Версия базы">
    <vt:lpwstr>18.3.3264.408371506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192.168.71.6</vt:lpwstr>
  </property>
  <property fmtid="{D5CDD505-2E9C-101B-9397-08002B2CF9AE}" pid="8" name="База">
    <vt:lpwstr>bks_2018_mo</vt:lpwstr>
  </property>
  <property fmtid="{D5CDD505-2E9C-101B-9397-08002B2CF9AE}" pid="9" name="Пользователь">
    <vt:lpwstr>user_19_4</vt:lpwstr>
  </property>
  <property fmtid="{D5CDD505-2E9C-101B-9397-08002B2CF9AE}" pid="10" name="Шаблон">
    <vt:lpwstr>SQR_INFO_ISP_BUDG_INC</vt:lpwstr>
  </property>
  <property fmtid="{D5CDD505-2E9C-101B-9397-08002B2CF9AE}" pid="11" name="Локальная база">
    <vt:lpwstr>не используется</vt:lpwstr>
  </property>
</Properties>
</file>