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25"/>
  </bookViews>
  <sheets>
    <sheet name="Документ" sheetId="1" r:id="rId1"/>
  </sheets>
  <definedNames>
    <definedName name="_xlnm.Print_Titles" localSheetId="0">Документ!$7:$8</definedName>
  </definedNames>
  <calcPr calcId="124519"/>
</workbook>
</file>

<file path=xl/calcChain.xml><?xml version="1.0" encoding="utf-8"?>
<calcChain xmlns="http://schemas.openxmlformats.org/spreadsheetml/2006/main">
  <c r="S32" i="1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R32"/>
  <c r="AM37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R36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R10"/>
  <c r="AM1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S51"/>
  <c r="T51"/>
  <c r="U51"/>
  <c r="U57" s="1"/>
  <c r="V51"/>
  <c r="W51"/>
  <c r="X51"/>
  <c r="Y51"/>
  <c r="Z51"/>
  <c r="AA51"/>
  <c r="AB51"/>
  <c r="AC51"/>
  <c r="AC57" s="1"/>
  <c r="AD51"/>
  <c r="AE51"/>
  <c r="AF51"/>
  <c r="AG51"/>
  <c r="AH51"/>
  <c r="AI51"/>
  <c r="AJ51"/>
  <c r="AK51"/>
  <c r="AL51"/>
  <c r="S49"/>
  <c r="S57" s="1"/>
  <c r="T49"/>
  <c r="U49"/>
  <c r="V49"/>
  <c r="W49"/>
  <c r="W57" s="1"/>
  <c r="X49"/>
  <c r="Y49"/>
  <c r="Y57" s="1"/>
  <c r="Z49"/>
  <c r="AA49"/>
  <c r="AB49"/>
  <c r="AC49"/>
  <c r="AD49"/>
  <c r="AE49"/>
  <c r="AE57" s="1"/>
  <c r="AF49"/>
  <c r="AG49"/>
  <c r="AH49"/>
  <c r="AI49"/>
  <c r="AI57" s="1"/>
  <c r="AJ49"/>
  <c r="AK49"/>
  <c r="AL49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S38"/>
  <c r="T38"/>
  <c r="U38"/>
  <c r="V38"/>
  <c r="W38"/>
  <c r="X38"/>
  <c r="Y38"/>
  <c r="Z38"/>
  <c r="AA38"/>
  <c r="AB38"/>
  <c r="AC38"/>
  <c r="AD38"/>
  <c r="AE38"/>
  <c r="AF38"/>
  <c r="AG38"/>
  <c r="AG57" s="1"/>
  <c r="AH38"/>
  <c r="AI38"/>
  <c r="AJ38"/>
  <c r="AK38"/>
  <c r="AK57" s="1"/>
  <c r="AL38"/>
  <c r="R55"/>
  <c r="R53"/>
  <c r="R51"/>
  <c r="R49"/>
  <c r="R45"/>
  <c r="R42"/>
  <c r="R38"/>
  <c r="AM21"/>
  <c r="AM16"/>
  <c r="AM54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R22"/>
  <c r="AM24"/>
  <c r="AM25"/>
  <c r="AM33"/>
  <c r="AM35"/>
  <c r="AM39"/>
  <c r="AM40"/>
  <c r="AM41"/>
  <c r="AM43"/>
  <c r="AM44"/>
  <c r="AM46"/>
  <c r="AM47"/>
  <c r="AM48"/>
  <c r="AM52"/>
  <c r="AM56"/>
  <c r="AM11"/>
  <c r="AM12"/>
  <c r="AM13"/>
  <c r="AM14"/>
  <c r="AM17"/>
  <c r="AM18"/>
  <c r="AM19"/>
  <c r="AM20"/>
  <c r="AM23"/>
  <c r="AH57" l="1"/>
  <c r="Z57"/>
  <c r="V57"/>
  <c r="AJ57"/>
  <c r="AF57"/>
  <c r="AB57"/>
  <c r="X57"/>
  <c r="T57"/>
  <c r="AM53"/>
  <c r="AM36"/>
  <c r="AA57"/>
  <c r="AM51"/>
  <c r="AL57"/>
  <c r="R57"/>
  <c r="AD57"/>
  <c r="AM45"/>
  <c r="AM42"/>
  <c r="AM55"/>
  <c r="X9"/>
  <c r="X26" s="1"/>
  <c r="AJ9"/>
  <c r="AJ26" s="1"/>
  <c r="AJ59" s="1"/>
  <c r="AF9"/>
  <c r="AF26" s="1"/>
  <c r="AF59" s="1"/>
  <c r="AB9"/>
  <c r="AB26" s="1"/>
  <c r="AB59" s="1"/>
  <c r="T9"/>
  <c r="T26" s="1"/>
  <c r="T59" s="1"/>
  <c r="R9"/>
  <c r="R26" s="1"/>
  <c r="AK9"/>
  <c r="AK26" s="1"/>
  <c r="AG9"/>
  <c r="AG26" s="1"/>
  <c r="AC9"/>
  <c r="AC26" s="1"/>
  <c r="Y9"/>
  <c r="Y26" s="1"/>
  <c r="U9"/>
  <c r="U26" s="1"/>
  <c r="AL9"/>
  <c r="AL26" s="1"/>
  <c r="AH9"/>
  <c r="AH26" s="1"/>
  <c r="AH59" s="1"/>
  <c r="AD9"/>
  <c r="AD26" s="1"/>
  <c r="Z9"/>
  <c r="Z26" s="1"/>
  <c r="V9"/>
  <c r="V26" s="1"/>
  <c r="AI9"/>
  <c r="AI26" s="1"/>
  <c r="AI59" s="1"/>
  <c r="AE9"/>
  <c r="AE26" s="1"/>
  <c r="AE59" s="1"/>
  <c r="AA9"/>
  <c r="AA26" s="1"/>
  <c r="W9"/>
  <c r="W26" s="1"/>
  <c r="W59" s="1"/>
  <c r="S9"/>
  <c r="S26" s="1"/>
  <c r="S59" s="1"/>
  <c r="AM22"/>
  <c r="AM10"/>
  <c r="AM38"/>
  <c r="AM32"/>
  <c r="X59" l="1"/>
  <c r="V59"/>
  <c r="AA59"/>
  <c r="Y59"/>
  <c r="U59"/>
  <c r="AK59"/>
  <c r="AG59"/>
  <c r="AC59"/>
  <c r="AD59"/>
  <c r="Z59"/>
  <c r="AM9"/>
  <c r="AL59"/>
  <c r="AM26"/>
  <c r="R59"/>
  <c r="AM57"/>
</calcChain>
</file>

<file path=xl/sharedStrings.xml><?xml version="1.0" encoding="utf-8"?>
<sst xmlns="http://schemas.openxmlformats.org/spreadsheetml/2006/main" count="151" uniqueCount="103">
  <si>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</si>
  <si>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</si>
  <si>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</si>
  <si>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</si>
  <si>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</si>
  <si>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</si>
  <si>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</si>
  <si>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</si>
  <si>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</si>
  <si>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</si>
  <si>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</si>
  <si>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</si>
  <si>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</si>
  <si>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</si>
  <si>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</si>
  <si>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</si>
  <si>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</si>
  <si>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</si>
  <si>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</si>
  <si>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</si>
  <si>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</si>
  <si>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</si>
  <si>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</si>
  <si>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</si>
  <si>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</si>
  <si>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</si>
  <si>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</si>
  <si>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</si>
  <si>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</si>
  <si>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</si>
  <si>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</si>
  <si>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</si>
  <si>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</si>
  <si>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</si>
  <si>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</si>
  <si>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</si>
  <si>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</si>
  <si>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</si>
  <si>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</si>
  <si>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</si>
  <si>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</si>
  <si>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</si>
  <si>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</si>
  <si>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</si>
  <si>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</si>
  <si>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</si>
  <si>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</si>
  <si>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</si>
  <si>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</si>
  <si>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</si>
  <si>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</si>
  <si>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</si>
  <si>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</si>
  <si>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</si>
  <si>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</si>
  <si>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</si>
  <si>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</si>
  <si>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</si>
  <si>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</si>
  <si>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</si>
  <si>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</si>
  <si>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</si>
  <si>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</si>
  <si>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</si>
  <si>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</si>
  <si>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</si>
  <si>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</si>
  <si>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</si>
  <si>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</si>
  <si>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</si>
  <si>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</si>
  <si>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</si>
  <si>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</si>
  <si>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</si>
  <si>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</si>
  <si>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</si>
  <si>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</si>
  <si>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</si>
  <si>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</si>
  <si>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</si>
  <si>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</si>
  <si>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</si>
  <si>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</si>
  <si>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</si>
  <si>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</si>
  <si>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</si>
  <si>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</si>
  <si>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</si>
  <si>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</si>
  <si>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Бюджет: ГП "Поселок Середейский"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</si>
  <si>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</si>
  <si>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</si>
  <si>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</si>
  <si>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</si>
  <si>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</si>
  <si>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</si>
  <si>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00020400000000000000</t>
  </si>
  <si>
    <t>Другие вопросы в области образования</t>
  </si>
  <si>
    <t>0709</t>
  </si>
  <si>
    <t>Ожидаемое исполнение за 2024 год</t>
  </si>
  <si>
    <t>Резервные фонды</t>
  </si>
  <si>
    <t>0111</t>
  </si>
  <si>
    <t>Ожидаемое исполнение бюджета ГП "Поселок Середейский" за 2024 год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</si>
</sst>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83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  <xf numFmtId="164" fontId="1" fillId="0" borderId="11" xfId="0" applyNumberFormat="1" applyFont="1" applyBorder="1" applyProtection="1">
      <protection locked="0"/>
    </xf>
    <xf numFmtId="4" fontId="7" fillId="0" borderId="1" xfId="39" applyNumberFormat="1" applyFont="1" applyFill="1" applyProtection="1">
      <alignment horizontal="right" vertical="top" shrinkToFit="1"/>
    </xf>
    <xf numFmtId="4" fontId="1" fillId="0" borderId="0" xfId="0" applyNumberFormat="1" applyFont="1" applyProtection="1">
      <protection locked="0"/>
    </xf>
    <xf numFmtId="4" fontId="1" fillId="0" borderId="11" xfId="0" applyNumberFormat="1" applyFont="1" applyBorder="1" applyProtection="1">
      <protection locked="0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A3" sqref="A3:AI3"/>
    </sheetView>
  </sheetViews>
  <sheetFormatPr defaultRowHeight="15" outlineLevelRow="2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>
      <c r="A3" s="42" t="s">
        <v>102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>
      <c r="A5" s="44" t="s">
        <v>74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>
      <c r="A9" s="9" t="s">
        <v>12</v>
      </c>
      <c r="B9" s="10" t="s">
        <v>89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13702264.57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9185687.9299999997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13591282.590000002</v>
      </c>
      <c r="AM9" s="32">
        <f>AL9/R9*100</f>
        <v>99.190046437703558</v>
      </c>
    </row>
    <row r="10" spans="1:39" outlineLevel="1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3450184.0100000002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2665409.98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3344197.97</v>
      </c>
      <c r="AM10" s="32">
        <f t="shared" ref="AM10:AM26" si="2">AL10/R10*100</f>
        <v>96.928104712884576</v>
      </c>
    </row>
    <row r="11" spans="1:39" outlineLevel="2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1144387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960860.43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1144387</v>
      </c>
      <c r="AM11" s="32">
        <f t="shared" si="2"/>
        <v>100</v>
      </c>
    </row>
    <row r="12" spans="1:39" ht="38.25" outlineLevel="2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309010.90999999997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220957.72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309010.90999999997</v>
      </c>
      <c r="AM12" s="32">
        <f t="shared" si="2"/>
        <v>100</v>
      </c>
    </row>
    <row r="13" spans="1:39" outlineLevel="2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1263548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1097273.6399999999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1263548</v>
      </c>
      <c r="AM13" s="32">
        <f t="shared" si="2"/>
        <v>100</v>
      </c>
    </row>
    <row r="14" spans="1:39" outlineLevel="2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350000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154511.75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344241.68</v>
      </c>
      <c r="AM14" s="32">
        <f t="shared" si="2"/>
        <v>98.354765714285705</v>
      </c>
    </row>
    <row r="15" spans="1:39" hidden="1" outlineLevel="2">
      <c r="A15" s="9"/>
      <c r="B15" s="10" t="s">
        <v>90</v>
      </c>
      <c r="C15" s="35" t="s">
        <v>91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/>
      <c r="AM15" s="32" t="e">
        <f t="shared" si="2"/>
        <v>#DIV/0!</v>
      </c>
    </row>
    <row r="16" spans="1:39" ht="38.25" outlineLevel="2">
      <c r="A16" s="9"/>
      <c r="B16" s="10" t="s">
        <v>85</v>
      </c>
      <c r="C16" s="35" t="s">
        <v>86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-102.36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-102.36</v>
      </c>
      <c r="AE16" s="13"/>
      <c r="AF16" s="13"/>
      <c r="AG16" s="14"/>
      <c r="AH16" s="13"/>
      <c r="AI16" s="14"/>
      <c r="AJ16" s="13"/>
      <c r="AK16" s="18"/>
      <c r="AL16" s="19">
        <v>-102.36</v>
      </c>
      <c r="AM16" s="32">
        <f t="shared" si="2"/>
        <v>100</v>
      </c>
    </row>
    <row r="17" spans="1:39" ht="51" outlineLevel="2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215335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126890.83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169187.77</v>
      </c>
      <c r="AM17" s="32">
        <f t="shared" si="2"/>
        <v>78.569563703067317</v>
      </c>
    </row>
    <row r="18" spans="1:39" ht="38.25" outlineLevel="2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41025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32118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41025</v>
      </c>
      <c r="AM18" s="32">
        <f t="shared" si="2"/>
        <v>100</v>
      </c>
    </row>
    <row r="19" spans="1:39" ht="24.75" customHeight="1" outlineLevel="2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21950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2696.03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2696.03</v>
      </c>
      <c r="AM19" s="32">
        <f t="shared" si="2"/>
        <v>12.282596810933942</v>
      </c>
    </row>
    <row r="20" spans="1:39" ht="25.5" hidden="1" outlineLevel="2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/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/>
      <c r="AM20" s="32" t="e">
        <f t="shared" si="2"/>
        <v>#DIV/0!</v>
      </c>
    </row>
    <row r="21" spans="1:39" outlineLevel="2">
      <c r="A21" s="9"/>
      <c r="B21" s="10" t="s">
        <v>88</v>
      </c>
      <c r="C21" s="35" t="s">
        <v>87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105030.46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70203.94</v>
      </c>
      <c r="AE21" s="13"/>
      <c r="AF21" s="13"/>
      <c r="AG21" s="14"/>
      <c r="AH21" s="13"/>
      <c r="AI21" s="14"/>
      <c r="AJ21" s="13"/>
      <c r="AK21" s="18"/>
      <c r="AL21" s="38">
        <v>70203.94</v>
      </c>
      <c r="AM21" s="32">
        <f t="shared" si="2"/>
        <v>66.841504835835238</v>
      </c>
    </row>
    <row r="22" spans="1:39" outlineLevel="1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10252080.560000001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6520277.9499999993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10247084.620000001</v>
      </c>
      <c r="AM22" s="32">
        <f t="shared" si="2"/>
        <v>99.951269013438193</v>
      </c>
    </row>
    <row r="23" spans="1:39" ht="38.25" outlineLevel="2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10237080.560000001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6510273.8899999997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10237080.560000001</v>
      </c>
      <c r="AM23" s="32">
        <f t="shared" si="2"/>
        <v>100</v>
      </c>
    </row>
    <row r="24" spans="1:39" ht="24.75" customHeight="1" outlineLevel="2">
      <c r="A24" s="9"/>
      <c r="B24" s="10" t="s">
        <v>76</v>
      </c>
      <c r="C24" s="35" t="s">
        <v>96</v>
      </c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>
        <v>15000</v>
      </c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>
        <v>10004.06</v>
      </c>
      <c r="AE24" s="13"/>
      <c r="AF24" s="13"/>
      <c r="AG24" s="14"/>
      <c r="AH24" s="13"/>
      <c r="AI24" s="14"/>
      <c r="AJ24" s="13"/>
      <c r="AK24" s="18"/>
      <c r="AL24" s="19">
        <v>10004.06</v>
      </c>
      <c r="AM24" s="32">
        <f t="shared" si="2"/>
        <v>66.693733333333327</v>
      </c>
    </row>
    <row r="25" spans="1:39" ht="0.75" hidden="1" customHeight="1" outlineLevel="2">
      <c r="A25" s="9"/>
      <c r="B25" s="10" t="s">
        <v>77</v>
      </c>
      <c r="C25" s="35" t="s">
        <v>78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 t="e">
        <f t="shared" si="2"/>
        <v>#DIV/0!</v>
      </c>
    </row>
    <row r="26" spans="1:39" ht="12.75" customHeight="1" collapsed="1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13702264.57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9185687.9299999997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13591282.590000002</v>
      </c>
      <c r="AM26" s="32">
        <f t="shared" si="2"/>
        <v>99.190046437703558</v>
      </c>
    </row>
    <row r="27" spans="1:39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>
      <c r="B29" s="1" t="s">
        <v>73</v>
      </c>
    </row>
    <row r="30" spans="1:39" ht="15" customHeight="1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>
      <c r="B31" s="65"/>
      <c r="C31" s="59"/>
      <c r="R31" s="49"/>
      <c r="AD31" s="69"/>
      <c r="AL31" s="71"/>
      <c r="AM31" s="67"/>
    </row>
    <row r="32" spans="1:39">
      <c r="B32" s="23" t="s">
        <v>38</v>
      </c>
      <c r="C32" s="22" t="s">
        <v>39</v>
      </c>
      <c r="R32" s="24">
        <f>R33+R35+R34</f>
        <v>3725477.44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2649927.0699999998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3722477.44</v>
      </c>
      <c r="AM32" s="32">
        <f>AL32/R32*100</f>
        <v>99.919473408487477</v>
      </c>
    </row>
    <row r="33" spans="2:39" ht="51">
      <c r="B33" s="23" t="s">
        <v>40</v>
      </c>
      <c r="C33" s="22" t="s">
        <v>41</v>
      </c>
      <c r="R33" s="24">
        <v>3200403.11</v>
      </c>
      <c r="AD33" s="24">
        <v>2205001.17</v>
      </c>
      <c r="AL33" s="20">
        <v>3200403.11</v>
      </c>
      <c r="AM33" s="32">
        <f t="shared" ref="AM33:AM57" si="6">AL33/R33*100</f>
        <v>100</v>
      </c>
    </row>
    <row r="34" spans="2:39">
      <c r="B34" s="23" t="s">
        <v>100</v>
      </c>
      <c r="C34" s="37" t="s">
        <v>101</v>
      </c>
      <c r="R34" s="24">
        <v>3000</v>
      </c>
      <c r="AD34" s="80">
        <v>0</v>
      </c>
      <c r="AE34" s="81"/>
      <c r="AF34" s="81"/>
      <c r="AG34" s="81"/>
      <c r="AH34" s="81"/>
      <c r="AI34" s="81"/>
      <c r="AJ34" s="81"/>
      <c r="AK34" s="81"/>
      <c r="AL34" s="82">
        <v>0</v>
      </c>
      <c r="AM34" s="79"/>
    </row>
    <row r="35" spans="2:39">
      <c r="B35" s="23" t="s">
        <v>42</v>
      </c>
      <c r="C35" s="22" t="s">
        <v>43</v>
      </c>
      <c r="R35" s="24">
        <v>522074.33</v>
      </c>
      <c r="AD35" s="24">
        <v>444925.9</v>
      </c>
      <c r="AL35" s="20">
        <v>522074.33</v>
      </c>
      <c r="AM35" s="32">
        <f t="shared" si="6"/>
        <v>100</v>
      </c>
    </row>
    <row r="36" spans="2:39">
      <c r="B36" s="23" t="s">
        <v>92</v>
      </c>
      <c r="C36" s="37" t="s">
        <v>94</v>
      </c>
      <c r="R36" s="24">
        <f>R37</f>
        <v>179393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95626.45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179393</v>
      </c>
      <c r="AM36" s="32">
        <f t="shared" si="6"/>
        <v>100</v>
      </c>
    </row>
    <row r="37" spans="2:39">
      <c r="B37" s="23" t="s">
        <v>93</v>
      </c>
      <c r="C37" s="37" t="s">
        <v>95</v>
      </c>
      <c r="R37" s="24">
        <v>179393</v>
      </c>
      <c r="AD37" s="24">
        <v>95626.45</v>
      </c>
      <c r="AL37" s="39">
        <v>179393</v>
      </c>
      <c r="AM37" s="32">
        <f t="shared" si="6"/>
        <v>100</v>
      </c>
    </row>
    <row r="38" spans="2:39" ht="24.75" customHeight="1">
      <c r="B38" s="23" t="s">
        <v>44</v>
      </c>
      <c r="C38" s="22" t="s">
        <v>45</v>
      </c>
      <c r="R38" s="24">
        <f>R39+R40+R41</f>
        <v>96680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22500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96680</v>
      </c>
      <c r="AM38" s="32">
        <f t="shared" si="6"/>
        <v>100</v>
      </c>
    </row>
    <row r="39" spans="2:39" ht="38.25" hidden="1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>
      <c r="B40" s="23" t="s">
        <v>48</v>
      </c>
      <c r="C40" s="22" t="s">
        <v>49</v>
      </c>
      <c r="R40" s="24">
        <v>96680</v>
      </c>
      <c r="AD40" s="24">
        <v>22500</v>
      </c>
      <c r="AL40" s="20">
        <v>96680</v>
      </c>
      <c r="AM40" s="32">
        <f t="shared" si="6"/>
        <v>100</v>
      </c>
    </row>
    <row r="41" spans="2:39" ht="25.5" hidden="1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>
      <c r="B42" s="23" t="s">
        <v>52</v>
      </c>
      <c r="C42" s="22" t="s">
        <v>53</v>
      </c>
      <c r="R42" s="24">
        <f>R43+R44</f>
        <v>1386397.15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1256894.18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1386397.15</v>
      </c>
      <c r="AM42" s="32">
        <f t="shared" si="6"/>
        <v>100</v>
      </c>
    </row>
    <row r="43" spans="2:39">
      <c r="B43" s="23" t="s">
        <v>54</v>
      </c>
      <c r="C43" s="22" t="s">
        <v>55</v>
      </c>
      <c r="R43" s="24">
        <v>1286397.1499999999</v>
      </c>
      <c r="AD43" s="24">
        <v>1240894.18</v>
      </c>
      <c r="AL43" s="20">
        <v>1286397.1499999999</v>
      </c>
      <c r="AM43" s="32">
        <f t="shared" si="6"/>
        <v>100</v>
      </c>
    </row>
    <row r="44" spans="2:39" ht="25.5">
      <c r="B44" s="23" t="s">
        <v>56</v>
      </c>
      <c r="C44" s="22" t="s">
        <v>57</v>
      </c>
      <c r="R44" s="24">
        <v>100000</v>
      </c>
      <c r="AD44" s="24">
        <v>16000</v>
      </c>
      <c r="AL44" s="20">
        <v>100000</v>
      </c>
      <c r="AM44" s="32">
        <f t="shared" si="6"/>
        <v>100</v>
      </c>
    </row>
    <row r="45" spans="2:39">
      <c r="B45" s="23" t="s">
        <v>58</v>
      </c>
      <c r="C45" s="22" t="s">
        <v>59</v>
      </c>
      <c r="R45" s="24">
        <f>R46+R47+R48</f>
        <v>7378806.8700000001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4404421.99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6428487.7700000005</v>
      </c>
      <c r="AM45" s="32">
        <f t="shared" si="6"/>
        <v>87.120965262504569</v>
      </c>
    </row>
    <row r="46" spans="2:39">
      <c r="B46" s="23" t="s">
        <v>60</v>
      </c>
      <c r="C46" s="22" t="s">
        <v>61</v>
      </c>
      <c r="R46" s="24">
        <v>580955.4</v>
      </c>
      <c r="AD46" s="24">
        <v>244618.53</v>
      </c>
      <c r="AL46" s="20">
        <v>580955.4</v>
      </c>
      <c r="AM46" s="32">
        <f t="shared" si="6"/>
        <v>100</v>
      </c>
    </row>
    <row r="47" spans="2:39">
      <c r="B47" s="23" t="s">
        <v>62</v>
      </c>
      <c r="C47" s="22" t="s">
        <v>63</v>
      </c>
      <c r="R47" s="24">
        <v>199829.68</v>
      </c>
      <c r="AD47" s="24">
        <v>74026.44</v>
      </c>
      <c r="AL47" s="20">
        <v>199829.68</v>
      </c>
      <c r="AM47" s="32">
        <f t="shared" si="6"/>
        <v>100</v>
      </c>
    </row>
    <row r="48" spans="2:39">
      <c r="B48" s="23" t="s">
        <v>64</v>
      </c>
      <c r="C48" s="22" t="s">
        <v>65</v>
      </c>
      <c r="R48" s="24">
        <v>6598021.79</v>
      </c>
      <c r="AD48" s="24">
        <v>4085777.02</v>
      </c>
      <c r="AL48" s="20">
        <v>5647702.6900000004</v>
      </c>
      <c r="AM48" s="32">
        <f t="shared" si="6"/>
        <v>85.596908736489638</v>
      </c>
    </row>
    <row r="49" spans="2:39" ht="0.75" hidden="1" customHeight="1">
      <c r="B49" s="23" t="s">
        <v>79</v>
      </c>
      <c r="C49" s="37" t="s">
        <v>81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>
      <c r="B50" s="23" t="s">
        <v>80</v>
      </c>
      <c r="C50" s="37" t="s">
        <v>82</v>
      </c>
      <c r="R50" s="24">
        <v>0</v>
      </c>
      <c r="AD50" s="24"/>
      <c r="AL50" s="20">
        <v>0</v>
      </c>
      <c r="AM50" s="32"/>
    </row>
    <row r="51" spans="2:39" hidden="1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idden="1">
      <c r="B52" s="23" t="s">
        <v>97</v>
      </c>
      <c r="C52" s="37" t="s">
        <v>98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 ht="0.75" hidden="1" customHeight="1">
      <c r="B53" s="23" t="s">
        <v>83</v>
      </c>
      <c r="C53" s="22">
        <v>1000</v>
      </c>
      <c r="R53" s="24">
        <f>R54</f>
        <v>0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0</v>
      </c>
      <c r="AE53" s="24">
        <f t="shared" si="13"/>
        <v>0</v>
      </c>
      <c r="AF53" s="24">
        <f t="shared" si="13"/>
        <v>0</v>
      </c>
      <c r="AG53" s="24">
        <f t="shared" si="13"/>
        <v>0</v>
      </c>
      <c r="AH53" s="24">
        <f t="shared" si="13"/>
        <v>0</v>
      </c>
      <c r="AI53" s="24">
        <f t="shared" si="13"/>
        <v>0</v>
      </c>
      <c r="AJ53" s="24">
        <f t="shared" si="13"/>
        <v>0</v>
      </c>
      <c r="AK53" s="24">
        <f t="shared" si="13"/>
        <v>0</v>
      </c>
      <c r="AL53" s="24">
        <f t="shared" si="13"/>
        <v>0</v>
      </c>
      <c r="AM53" s="32" t="e">
        <f t="shared" si="6"/>
        <v>#DIV/0!</v>
      </c>
    </row>
    <row r="54" spans="2:39" hidden="1">
      <c r="B54" s="23" t="s">
        <v>84</v>
      </c>
      <c r="C54" s="22">
        <v>1001</v>
      </c>
      <c r="R54" s="24"/>
      <c r="AD54" s="24"/>
      <c r="AE54" s="24"/>
      <c r="AF54" s="24"/>
      <c r="AG54" s="24"/>
      <c r="AH54" s="24"/>
      <c r="AI54" s="24"/>
      <c r="AJ54" s="24"/>
      <c r="AK54" s="24"/>
      <c r="AL54" s="24"/>
      <c r="AM54" s="32" t="e">
        <f t="shared" si="6"/>
        <v>#DIV/0!</v>
      </c>
    </row>
    <row r="55" spans="2:39">
      <c r="B55" s="23" t="s">
        <v>68</v>
      </c>
      <c r="C55" s="22" t="s">
        <v>69</v>
      </c>
      <c r="R55" s="24">
        <f>R56</f>
        <v>2662270.2599999998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1791607.33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1791607.33</v>
      </c>
      <c r="AM55" s="32">
        <f t="shared" si="6"/>
        <v>67.296222961225595</v>
      </c>
    </row>
    <row r="56" spans="2:39" ht="25.5">
      <c r="B56" s="25" t="s">
        <v>70</v>
      </c>
      <c r="C56" s="26" t="s">
        <v>71</v>
      </c>
      <c r="R56" s="27">
        <v>2662270.2599999998</v>
      </c>
      <c r="AD56" s="24">
        <v>1791607.33</v>
      </c>
      <c r="AL56" s="28">
        <v>1791607.33</v>
      </c>
      <c r="AM56" s="33">
        <f t="shared" si="6"/>
        <v>67.296222961225595</v>
      </c>
    </row>
    <row r="57" spans="2:39">
      <c r="B57" s="29" t="s">
        <v>72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15429024.720000001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10220977.02</v>
      </c>
      <c r="AE57" s="30">
        <f t="shared" si="15"/>
        <v>178762.89</v>
      </c>
      <c r="AF57" s="30">
        <f t="shared" si="15"/>
        <v>178762.89</v>
      </c>
      <c r="AG57" s="30">
        <f t="shared" si="15"/>
        <v>178762.89</v>
      </c>
      <c r="AH57" s="30">
        <f t="shared" si="15"/>
        <v>178762.89</v>
      </c>
      <c r="AI57" s="30">
        <f t="shared" si="15"/>
        <v>178762.89</v>
      </c>
      <c r="AJ57" s="30">
        <f t="shared" si="15"/>
        <v>178762.89</v>
      </c>
      <c r="AK57" s="30">
        <f t="shared" si="15"/>
        <v>178762.89</v>
      </c>
      <c r="AL57" s="30">
        <f t="shared" si="15"/>
        <v>13605042.689999999</v>
      </c>
      <c r="AM57" s="33">
        <f t="shared" si="6"/>
        <v>88.178241573262568</v>
      </c>
    </row>
    <row r="58" spans="2:39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>
      <c r="B59" s="20" t="s">
        <v>75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-1726760.1500000004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-1035289.0899999999</v>
      </c>
      <c r="AE59" s="31">
        <f t="shared" si="16"/>
        <v>50349590.709999993</v>
      </c>
      <c r="AF59" s="31">
        <f t="shared" si="16"/>
        <v>15866342.109999999</v>
      </c>
      <c r="AG59" s="31">
        <f t="shared" si="16"/>
        <v>-178755.80728885872</v>
      </c>
      <c r="AH59" s="31">
        <f t="shared" si="16"/>
        <v>15866342.109999999</v>
      </c>
      <c r="AI59" s="31">
        <f t="shared" si="16"/>
        <v>-178755.80728885872</v>
      </c>
      <c r="AJ59" s="31">
        <f t="shared" si="16"/>
        <v>-178762.89</v>
      </c>
      <c r="AK59" s="31">
        <f t="shared" si="16"/>
        <v>-178762.89</v>
      </c>
      <c r="AL59" s="31">
        <f t="shared" si="16"/>
        <v>-13760.099999997765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 Windows</cp:lastModifiedBy>
  <dcterms:created xsi:type="dcterms:W3CDTF">2018-10-24T07:40:19Z</dcterms:created>
  <dcterms:modified xsi:type="dcterms:W3CDTF">2024-10-11T06:50:43Z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