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50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AM49" s="1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U38"/>
  <c r="V38"/>
  <c r="W38"/>
  <c r="X38"/>
  <c r="Y38"/>
  <c r="Z38"/>
  <c r="AA38"/>
  <c r="AB38"/>
  <c r="AC38"/>
  <c r="AD38"/>
  <c r="AE38"/>
  <c r="AF38"/>
  <c r="AG38"/>
  <c r="AG57" s="1"/>
  <c r="AH38"/>
  <c r="AI38"/>
  <c r="AJ38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AJ57" l="1"/>
  <c r="AF57"/>
  <c r="AB57"/>
  <c r="X57"/>
  <c r="T57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E9"/>
  <c r="AE26" s="1"/>
  <c r="AA9"/>
  <c r="AA26" s="1"/>
  <c r="W9"/>
  <c r="W26" s="1"/>
  <c r="W59" s="1"/>
  <c r="S9"/>
  <c r="S26" s="1"/>
  <c r="S59" s="1"/>
  <c r="AM22"/>
  <c r="AM10"/>
  <c r="AM38"/>
  <c r="AM32"/>
  <c r="AB59" l="1"/>
  <c r="X59"/>
  <c r="AI59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<sst xmlns="http://schemas.openxmlformats.org/spreadsheetml/2006/main" count="150" uniqueCount="102">
  <si>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</si>
  <si>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</si>
  <si>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</si>
  <si>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</si>
  <si>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</si>
  <si>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</si>
  <si>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</si>
  <si>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</si>
  <si>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</si>
  <si>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</si>
  <si>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</si>
  <si>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</si>
  <si>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</si>
  <si>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</si>
  <si>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</si>
  <si>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</si>
  <si>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</si>
  <si>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</si>
  <si>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</si>
  <si>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</si>
  <si>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</si>
  <si>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</si>
  <si>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</si>
  <si>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</si>
  <si>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</si>
  <si>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</si>
  <si>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</si>
  <si>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</si>
  <si>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</si>
  <si>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</si>
  <si>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</si>
  <si>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</si>
  <si>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</si>
  <si>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</si>
  <si>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</si>
  <si>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</si>
  <si>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</si>
  <si>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</si>
  <si>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</si>
  <si>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</si>
  <si>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</si>
  <si>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</si>
  <si>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</si>
  <si>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</si>
  <si>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</si>
  <si>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</si>
  <si>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</si>
  <si>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</si>
  <si>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</si>
  <si>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</si>
  <si>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</si>
  <si>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</si>
  <si>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</si>
  <si>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</si>
  <si>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</si>
  <si>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</si>
  <si>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</si>
  <si>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</si>
  <si>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</si>
  <si>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</si>
  <si>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</si>
  <si>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</si>
  <si>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</si>
  <si>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</si>
  <si>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</si>
  <si>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</si>
  <si>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</si>
  <si>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</si>
  <si>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</si>
  <si>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</si>
  <si>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</si>
  <si>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</si>
  <si>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</si>
  <si>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</si>
  <si>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</si>
  <si>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</si>
  <si>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</si>
  <si>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</si>
  <si>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</si>
  <si>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</si>
  <si>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</si>
  <si>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</si>
  <si>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</si>
  <si>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</si>
  <si>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</si>
  <si>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</si>
  <si>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</si>
  <si>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</si>
  <si>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</si>
  <si>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</si>
  <si>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</si>
  <si>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</si>
  <si>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</si>
  <si>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</si>
  <si>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</si>
  <si>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</si>
  <si>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</si>
  <si>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Глазково"</t>
  </si>
  <si>
    <t>Ожидаемое исполнение бюджета СП "Деревня Глазково"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</si>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</sst>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26" activePane="bottomLeft" state="frozen"/>
      <selection pane="bottomLeft" activeCell="AL51" sqref="AL51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3733060.5900000003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3050221.0300000003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3783742.95</v>
      </c>
      <c r="AM9" s="32">
        <f>AL9/R9*100</f>
        <v>101.35766240000943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1454674.75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1428600.02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1579989.25</v>
      </c>
      <c r="AM10" s="32">
        <f t="shared" ref="AM10:AM26" si="2">AL10/R10*100</f>
        <v>108.61460611727811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26584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14261.28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19015.04</v>
      </c>
      <c r="AM11" s="32">
        <f t="shared" si="2"/>
        <v>71.528137225398737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606793.15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1127864.95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1127864.95</v>
      </c>
      <c r="AM13" s="32">
        <f t="shared" si="2"/>
        <v>185.87305245617881</v>
      </c>
    </row>
    <row r="14" spans="1:39" ht="12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422796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189201.77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317301.77</v>
      </c>
      <c r="AM14" s="32">
        <f t="shared" si="2"/>
        <v>75.048432340892532</v>
      </c>
    </row>
    <row r="15" spans="1:39" ht="0.75" hidden="1" customHeight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-14.4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-14.4</v>
      </c>
      <c r="AE16" s="13"/>
      <c r="AF16" s="13"/>
      <c r="AG16" s="14"/>
      <c r="AH16" s="13"/>
      <c r="AI16" s="14"/>
      <c r="AJ16" s="13"/>
      <c r="AK16" s="18"/>
      <c r="AL16" s="19">
        <v>-14.4</v>
      </c>
      <c r="AM16" s="32">
        <f t="shared" si="2"/>
        <v>100</v>
      </c>
    </row>
    <row r="17" spans="1:39" ht="38.2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322004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55606.42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74141.89</v>
      </c>
      <c r="AM17" s="32">
        <f t="shared" si="2"/>
        <v>23.025145650364593</v>
      </c>
    </row>
    <row r="18" spans="1:39" ht="0.75" hidden="1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41680</v>
      </c>
      <c r="AE21" s="13"/>
      <c r="AF21" s="13"/>
      <c r="AG21" s="14"/>
      <c r="AH21" s="13"/>
      <c r="AI21" s="14"/>
      <c r="AJ21" s="13"/>
      <c r="AK21" s="18"/>
      <c r="AL21" s="38">
        <v>41680</v>
      </c>
      <c r="AM21" s="32">
        <f t="shared" si="2"/>
        <v>89.611283109735112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2278385.8400000003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1621621.01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2203753.7000000002</v>
      </c>
      <c r="AM22" s="32">
        <f t="shared" si="2"/>
        <v>96.724341475015478</v>
      </c>
    </row>
    <row r="23" spans="1:39" ht="40.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2203753.7000000002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1621621.01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2203753.7000000002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74632.14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3733060.5900000003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3050221.0300000003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3783742.95</v>
      </c>
      <c r="AM26" s="32">
        <f t="shared" si="2"/>
        <v>101.35766240000943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>
      <c r="B31" s="58"/>
      <c r="C31" s="60"/>
      <c r="R31" s="47"/>
      <c r="AD31" s="43"/>
      <c r="AL31" s="45"/>
      <c r="AM31" s="41"/>
    </row>
    <row r="32" spans="1:39">
      <c r="B32" s="23" t="s">
        <v>38</v>
      </c>
      <c r="C32" s="22" t="s">
        <v>39</v>
      </c>
      <c r="R32" s="24">
        <f>R33+R35+R34</f>
        <v>1949945.03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1670989.2000000002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1946945.03</v>
      </c>
      <c r="AM32" s="32">
        <f>AL32/R32*100</f>
        <v>99.846149509147963</v>
      </c>
    </row>
    <row r="33" spans="2:39" ht="51">
      <c r="B33" s="23" t="s">
        <v>40</v>
      </c>
      <c r="C33" s="22" t="s">
        <v>41</v>
      </c>
      <c r="R33" s="24">
        <v>1241352.31</v>
      </c>
      <c r="AD33" s="24">
        <v>1094098.08</v>
      </c>
      <c r="AL33" s="20">
        <v>1241352.31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705592.72</v>
      </c>
      <c r="AD35" s="24">
        <v>576891.12</v>
      </c>
      <c r="AL35" s="20">
        <v>705592.72</v>
      </c>
      <c r="AM35" s="32">
        <f t="shared" si="6"/>
        <v>100</v>
      </c>
    </row>
    <row r="36" spans="2:39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26868.7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44848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44848</v>
      </c>
      <c r="AD37" s="24">
        <v>26868.7</v>
      </c>
      <c r="AL37" s="39">
        <v>44848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22281.14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16285.5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22281.14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22281.14</v>
      </c>
      <c r="AD40" s="24">
        <v>16285.5</v>
      </c>
      <c r="AL40" s="20">
        <v>22281.14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1649494.2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983549.07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1649494.2</v>
      </c>
      <c r="AM45" s="32">
        <f t="shared" si="6"/>
        <v>100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>
      <c r="B48" s="23" t="s">
        <v>64</v>
      </c>
      <c r="C48" s="22" t="s">
        <v>65</v>
      </c>
      <c r="R48" s="24">
        <v>1649494.2</v>
      </c>
      <c r="AD48" s="24">
        <v>983549.07</v>
      </c>
      <c r="AL48" s="20">
        <v>1649494.2</v>
      </c>
      <c r="AM48" s="32">
        <f t="shared" si="6"/>
        <v>100</v>
      </c>
    </row>
    <row r="49" spans="2:39" hidden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 t="e">
        <f t="shared" si="6"/>
        <v>#DIV/0!</v>
      </c>
    </row>
    <row r="50" spans="2:39" ht="25.5" hidden="1">
      <c r="B50" s="23" t="s">
        <v>82</v>
      </c>
      <c r="C50" s="37" t="s">
        <v>84</v>
      </c>
      <c r="R50" s="24">
        <v>0</v>
      </c>
      <c r="AD50" s="24">
        <v>0</v>
      </c>
      <c r="AL50" s="20">
        <v>0</v>
      </c>
      <c r="AM50" s="32" t="e">
        <f t="shared" si="6"/>
        <v>#DIV/0!</v>
      </c>
    </row>
    <row r="51" spans="2:39">
      <c r="B51" s="23" t="s">
        <v>66</v>
      </c>
      <c r="C51" s="22" t="s">
        <v>67</v>
      </c>
      <c r="R51" s="24">
        <f>R52</f>
        <v>45904.71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45904.71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45904.71</v>
      </c>
      <c r="AM51" s="32">
        <f t="shared" si="6"/>
        <v>100</v>
      </c>
    </row>
    <row r="52" spans="2:39">
      <c r="B52" s="23" t="s">
        <v>68</v>
      </c>
      <c r="C52" s="22" t="s">
        <v>69</v>
      </c>
      <c r="R52" s="24">
        <v>45904.71</v>
      </c>
      <c r="AD52" s="24">
        <v>45904.71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45904.71</v>
      </c>
      <c r="AM52" s="32">
        <f t="shared" si="6"/>
        <v>100</v>
      </c>
    </row>
    <row r="53" spans="2:39">
      <c r="B53" s="23" t="s">
        <v>85</v>
      </c>
      <c r="C53" s="22">
        <v>1000</v>
      </c>
      <c r="R53" s="24">
        <f>R54</f>
        <v>66081.84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49561.38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66081.84</v>
      </c>
      <c r="AM53" s="32">
        <f t="shared" si="6"/>
        <v>100</v>
      </c>
    </row>
    <row r="54" spans="2:39">
      <c r="B54" s="23" t="s">
        <v>86</v>
      </c>
      <c r="C54" s="22">
        <v>1001</v>
      </c>
      <c r="R54" s="24">
        <v>66081.84</v>
      </c>
      <c r="AD54" s="24">
        <v>49561.38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66081.84</v>
      </c>
      <c r="AM54" s="32">
        <f t="shared" si="6"/>
        <v>100</v>
      </c>
    </row>
    <row r="55" spans="2:39">
      <c r="B55" s="23" t="s">
        <v>70</v>
      </c>
      <c r="C55" s="22" t="s">
        <v>71</v>
      </c>
      <c r="R55" s="24">
        <f>R56</f>
        <v>10800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10800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10800</v>
      </c>
      <c r="AM55" s="32">
        <f t="shared" si="6"/>
        <v>100</v>
      </c>
    </row>
    <row r="56" spans="2:39" ht="25.5">
      <c r="B56" s="25" t="s">
        <v>72</v>
      </c>
      <c r="C56" s="26" t="s">
        <v>73</v>
      </c>
      <c r="R56" s="27">
        <v>10800</v>
      </c>
      <c r="AD56" s="24">
        <v>10800</v>
      </c>
      <c r="AL56" s="28">
        <v>10800</v>
      </c>
      <c r="AM56" s="33">
        <f t="shared" si="6"/>
        <v>100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3789354.92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2803958.56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3786354.92</v>
      </c>
      <c r="AM57" s="33">
        <f t="shared" si="6"/>
        <v>99.920830852128248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-56294.329999999609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246262.4700000002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-2611.9699999997392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2024-10-11T09:52:26Z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