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OSS 1\Desktop\Мои документы\Исполнение бюджета\2024\1 квартал\Дума\"/>
    </mc:Choice>
  </mc:AlternateContent>
  <bookViews>
    <workbookView xWindow="0" yWindow="0" windowWidth="26865" windowHeight="12315"/>
  </bookViews>
  <sheets>
    <sheet name="Документ" sheetId="2" r:id="rId1"/>
  </sheets>
  <definedNames>
    <definedName name="_xlnm.Print_Titles" localSheetId="0">Документ!$9:$10</definedName>
  </definedNames>
  <calcPr calcId="152511"/>
</workbook>
</file>

<file path=xl/calcChain.xml><?xml version="1.0" encoding="utf-8"?>
<calcChain xmlns="http://schemas.openxmlformats.org/spreadsheetml/2006/main">
  <c r="AM67" i="2" l="1"/>
  <c r="AM52" i="2"/>
  <c r="R63" i="2"/>
  <c r="R56" i="2"/>
  <c r="R52" i="2"/>
  <c r="R48" i="2"/>
  <c r="R45" i="2"/>
  <c r="R43" i="2"/>
  <c r="R39" i="2"/>
  <c r="AN30" i="2"/>
  <c r="AN31" i="2"/>
  <c r="AD28" i="2"/>
  <c r="AD33" i="2" s="1"/>
  <c r="AD45" i="2"/>
  <c r="R28" i="2" l="1"/>
  <c r="R12" i="2"/>
  <c r="AD12" i="2"/>
  <c r="AD60" i="2" l="1"/>
  <c r="AM63" i="2"/>
  <c r="AM56" i="2" l="1"/>
  <c r="AM28" i="2"/>
  <c r="AM60" i="2" l="1"/>
  <c r="S60" i="2"/>
  <c r="T60" i="2"/>
  <c r="U60" i="2"/>
  <c r="V60" i="2"/>
  <c r="W60" i="2"/>
  <c r="X60" i="2"/>
  <c r="Y60" i="2"/>
  <c r="Z60" i="2"/>
  <c r="AA60" i="2"/>
  <c r="AB60" i="2"/>
  <c r="AC60" i="2"/>
  <c r="R60" i="2"/>
  <c r="AN58" i="2" l="1"/>
  <c r="AN59" i="2"/>
  <c r="AL58" i="2"/>
  <c r="AL59" i="2"/>
  <c r="AD56" i="2"/>
  <c r="AM65" i="2" l="1"/>
  <c r="AM48" i="2"/>
  <c r="AM45" i="2"/>
  <c r="AM43" i="2"/>
  <c r="AM39" i="2"/>
  <c r="AM12" i="2"/>
  <c r="AM15" i="2"/>
  <c r="S67" i="2"/>
  <c r="T67" i="2"/>
  <c r="U67" i="2"/>
  <c r="V67" i="2"/>
  <c r="W67" i="2"/>
  <c r="X67" i="2"/>
  <c r="Y67" i="2"/>
  <c r="Z67" i="2"/>
  <c r="AA67" i="2"/>
  <c r="AB67" i="2"/>
  <c r="AC67" i="2"/>
  <c r="AD67" i="2"/>
  <c r="R67" i="2"/>
  <c r="S65" i="2"/>
  <c r="T65" i="2"/>
  <c r="U65" i="2"/>
  <c r="V65" i="2"/>
  <c r="W65" i="2"/>
  <c r="X65" i="2"/>
  <c r="Y65" i="2"/>
  <c r="Z65" i="2"/>
  <c r="AA65" i="2"/>
  <c r="AB65" i="2"/>
  <c r="AC65" i="2"/>
  <c r="AD65" i="2"/>
  <c r="R65" i="2"/>
  <c r="S63" i="2"/>
  <c r="T63" i="2"/>
  <c r="U63" i="2"/>
  <c r="V63" i="2"/>
  <c r="W63" i="2"/>
  <c r="X63" i="2"/>
  <c r="Y63" i="2"/>
  <c r="Z63" i="2"/>
  <c r="AA63" i="2"/>
  <c r="AB63" i="2"/>
  <c r="AC63" i="2"/>
  <c r="AD63" i="2"/>
  <c r="S58" i="2"/>
  <c r="T58" i="2"/>
  <c r="U58" i="2"/>
  <c r="V58" i="2"/>
  <c r="W58" i="2"/>
  <c r="X58" i="2"/>
  <c r="Y58" i="2"/>
  <c r="Z58" i="2"/>
  <c r="AA58" i="2"/>
  <c r="AB58" i="2"/>
  <c r="AC58" i="2"/>
  <c r="AD58" i="2"/>
  <c r="R58" i="2"/>
  <c r="S56" i="2"/>
  <c r="T56" i="2"/>
  <c r="U56" i="2"/>
  <c r="V56" i="2"/>
  <c r="W56" i="2"/>
  <c r="X56" i="2"/>
  <c r="Y56" i="2"/>
  <c r="Z56" i="2"/>
  <c r="AA56" i="2"/>
  <c r="AB56" i="2"/>
  <c r="AC56" i="2"/>
  <c r="S52" i="2"/>
  <c r="T52" i="2"/>
  <c r="U52" i="2"/>
  <c r="V52" i="2"/>
  <c r="W52" i="2"/>
  <c r="X52" i="2"/>
  <c r="Y52" i="2"/>
  <c r="Z52" i="2"/>
  <c r="AA52" i="2"/>
  <c r="AB52" i="2"/>
  <c r="AC52" i="2"/>
  <c r="AD52" i="2"/>
  <c r="S48" i="2"/>
  <c r="T48" i="2"/>
  <c r="U48" i="2"/>
  <c r="V48" i="2"/>
  <c r="W48" i="2"/>
  <c r="X48" i="2"/>
  <c r="Y48" i="2"/>
  <c r="Z48" i="2"/>
  <c r="AA48" i="2"/>
  <c r="AB48" i="2"/>
  <c r="AC48" i="2"/>
  <c r="AD48" i="2"/>
  <c r="S45" i="2"/>
  <c r="T45" i="2"/>
  <c r="U45" i="2"/>
  <c r="V45" i="2"/>
  <c r="W45" i="2"/>
  <c r="X45" i="2"/>
  <c r="Y45" i="2"/>
  <c r="Z45" i="2"/>
  <c r="AA45" i="2"/>
  <c r="AB45" i="2"/>
  <c r="AC45" i="2"/>
  <c r="S43" i="2"/>
  <c r="T43" i="2"/>
  <c r="U43" i="2"/>
  <c r="V43" i="2"/>
  <c r="W43" i="2"/>
  <c r="X43" i="2"/>
  <c r="Y43" i="2"/>
  <c r="Z43" i="2"/>
  <c r="AA43" i="2"/>
  <c r="AB43" i="2"/>
  <c r="AC43" i="2"/>
  <c r="AD43" i="2"/>
  <c r="S39" i="2"/>
  <c r="T39" i="2"/>
  <c r="U39" i="2"/>
  <c r="U69" i="2" s="1"/>
  <c r="V39" i="2"/>
  <c r="W39" i="2"/>
  <c r="X39" i="2"/>
  <c r="Y39" i="2"/>
  <c r="Y69" i="2" s="1"/>
  <c r="Z39" i="2"/>
  <c r="AA39" i="2"/>
  <c r="AB39" i="2"/>
  <c r="AC39" i="2"/>
  <c r="AC69" i="2" s="1"/>
  <c r="AD39" i="2"/>
  <c r="T33" i="2"/>
  <c r="S11" i="2"/>
  <c r="T11" i="2"/>
  <c r="U11" i="2"/>
  <c r="V11" i="2"/>
  <c r="W11" i="2"/>
  <c r="X11" i="2"/>
  <c r="Y11" i="2"/>
  <c r="Z11" i="2"/>
  <c r="AA11" i="2"/>
  <c r="AB11" i="2"/>
  <c r="AC11" i="2"/>
  <c r="S28" i="2"/>
  <c r="T28" i="2"/>
  <c r="U28" i="2"/>
  <c r="U33" i="2" s="1"/>
  <c r="V28" i="2"/>
  <c r="V33" i="2" s="1"/>
  <c r="W28" i="2"/>
  <c r="X28" i="2"/>
  <c r="X33" i="2" s="1"/>
  <c r="Y28" i="2"/>
  <c r="Y33" i="2" s="1"/>
  <c r="Z28" i="2"/>
  <c r="Z33" i="2" s="1"/>
  <c r="AA28" i="2"/>
  <c r="AB28" i="2"/>
  <c r="AB33" i="2" s="1"/>
  <c r="AC28" i="2"/>
  <c r="AC33" i="2" s="1"/>
  <c r="R18" i="2"/>
  <c r="R15" i="2"/>
  <c r="AD18" i="2"/>
  <c r="AD15" i="2"/>
  <c r="AM69" i="2" l="1"/>
  <c r="R11" i="2"/>
  <c r="AA33" i="2"/>
  <c r="S33" i="2"/>
  <c r="W33" i="2"/>
  <c r="AA69" i="2"/>
  <c r="S69" i="2"/>
  <c r="Z69" i="2"/>
  <c r="W69" i="2"/>
  <c r="V69" i="2"/>
  <c r="AD11" i="2"/>
  <c r="AB69" i="2"/>
  <c r="X69" i="2"/>
  <c r="T69" i="2"/>
  <c r="AM18" i="2"/>
  <c r="AM11" i="2" s="1"/>
  <c r="AM33" i="2" s="1"/>
  <c r="AN40" i="2" l="1"/>
  <c r="AN42" i="2"/>
  <c r="AN43" i="2"/>
  <c r="AN44" i="2"/>
  <c r="AN45" i="2"/>
  <c r="AN46" i="2"/>
  <c r="AN47" i="2"/>
  <c r="AN48" i="2"/>
  <c r="AN50" i="2"/>
  <c r="AN51" i="2"/>
  <c r="AN52" i="2"/>
  <c r="AN53" i="2"/>
  <c r="AN54" i="2"/>
  <c r="AN55" i="2"/>
  <c r="AN63" i="2"/>
  <c r="AN64" i="2"/>
  <c r="AN65" i="2"/>
  <c r="AN66" i="2"/>
  <c r="AN69" i="2"/>
  <c r="AN39" i="2"/>
  <c r="AN12" i="2"/>
  <c r="AN13" i="2"/>
  <c r="AN14" i="2"/>
  <c r="AN15" i="2"/>
  <c r="AN16" i="2"/>
  <c r="AN17" i="2"/>
  <c r="AN18" i="2"/>
  <c r="AN19" i="2"/>
  <c r="AN20" i="2"/>
  <c r="AN21" i="2"/>
  <c r="AN23" i="2"/>
  <c r="AN24" i="2"/>
  <c r="AN25" i="2"/>
  <c r="AN26" i="2"/>
  <c r="AN28" i="2"/>
  <c r="AN29" i="2"/>
  <c r="AN33" i="2"/>
  <c r="AN11" i="2"/>
  <c r="AM71" i="2"/>
  <c r="S71" i="2"/>
  <c r="T71" i="2"/>
  <c r="U71" i="2"/>
  <c r="V71" i="2"/>
  <c r="W71" i="2"/>
  <c r="X71" i="2"/>
  <c r="Y71" i="2"/>
  <c r="Z71" i="2"/>
  <c r="AA71" i="2"/>
  <c r="AB71" i="2"/>
  <c r="AC71" i="2"/>
  <c r="AD71" i="2"/>
  <c r="AE71" i="2"/>
  <c r="AF71" i="2"/>
  <c r="AG71" i="2"/>
  <c r="AH71" i="2"/>
  <c r="AI71" i="2"/>
  <c r="AJ71" i="2"/>
  <c r="AK71" i="2"/>
  <c r="R71" i="2"/>
  <c r="AL40" i="2"/>
  <c r="AL42" i="2"/>
  <c r="AL43" i="2"/>
  <c r="AL44" i="2"/>
  <c r="AL45" i="2"/>
  <c r="AL46" i="2"/>
  <c r="AL47" i="2"/>
  <c r="AL48" i="2"/>
  <c r="AL49" i="2"/>
  <c r="AL50" i="2"/>
  <c r="AL51" i="2"/>
  <c r="AL52" i="2"/>
  <c r="AL53" i="2"/>
  <c r="AL54" i="2"/>
  <c r="AL55" i="2"/>
  <c r="AL56" i="2"/>
  <c r="AL57" i="2"/>
  <c r="AL63" i="2"/>
  <c r="AL64" i="2"/>
  <c r="AL65" i="2"/>
  <c r="AL66" i="2"/>
  <c r="AL67" i="2"/>
  <c r="AL68" i="2"/>
  <c r="AL69" i="2"/>
  <c r="AL39" i="2"/>
  <c r="AL12" i="2"/>
  <c r="AL13" i="2"/>
  <c r="AL14" i="2"/>
  <c r="AL15" i="2"/>
  <c r="AL16" i="2"/>
  <c r="AL17" i="2"/>
  <c r="AL18" i="2"/>
  <c r="AL19" i="2"/>
  <c r="AL20" i="2"/>
  <c r="AL21" i="2"/>
  <c r="AL23" i="2"/>
  <c r="AL24" i="2"/>
  <c r="AL25" i="2"/>
  <c r="AL26" i="2"/>
  <c r="AL27" i="2"/>
  <c r="AL28" i="2"/>
  <c r="AL29" i="2"/>
  <c r="AL33" i="2"/>
  <c r="AL11" i="2"/>
</calcChain>
</file>

<file path=xl/sharedStrings.xml><?xml version="1.0" encoding="utf-8"?>
<sst xmlns="http://schemas.openxmlformats.org/spreadsheetml/2006/main" count="223" uniqueCount="127">
  <si>
    <t>Единица измерения: тыс. руб.</t>
  </si>
  <si>
    <t/>
  </si>
  <si>
    <t>Наименование показателя</t>
  </si>
  <si>
    <t>Код</t>
  </si>
  <si>
    <t>ДопКласс</t>
  </si>
  <si>
    <t>Документ</t>
  </si>
  <si>
    <t>Плательщик</t>
  </si>
  <si>
    <t>План на год</t>
  </si>
  <si>
    <t>Исполнение с начала года</t>
  </si>
  <si>
    <t>Расхождение с начала года</t>
  </si>
  <si>
    <t>Расхождение за отчетный период</t>
  </si>
  <si>
    <t>Расхождение кассового плана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</si>
  <si>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</si>
  <si>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</si>
  <si>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</si>
  <si>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</si>
  <si>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</si>
  <si>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 xml:space="preserve">            Налог на доходы физических лиц</t>
  </si>
  <si>
    <t>00010300000000000000</t>
  </si>
  <si>
    <t xml:space="preserve">        НАЛОГИ НА ТОВАРЫ (РАБОТЫ, УСЛУГИ), РЕАЛИЗУЕМЫЕ НА ТЕРРИТОРИИ РОССИЙСКОЙ ФЕДЕРАЦИИ</t>
  </si>
  <si>
    <t>00010500000000000000</t>
  </si>
  <si>
    <t xml:space="preserve">        НАЛОГИ НА СОВОКУПНЫЙ ДОХОД</t>
  </si>
  <si>
    <t>00010501000000000000</t>
  </si>
  <si>
    <t xml:space="preserve">            Налог, взимаемый в связи с применением упрощенной системы налогообложения</t>
  </si>
  <si>
    <t>00010503000000000000</t>
  </si>
  <si>
    <t xml:space="preserve">            Единый сельскохозяйственный налог</t>
  </si>
  <si>
    <t>00010600000000000000</t>
  </si>
  <si>
    <t xml:space="preserve">        НАЛОГИ НА ИМУЩЕСТВО</t>
  </si>
  <si>
    <t>00010601000000000000</t>
  </si>
  <si>
    <t xml:space="preserve">            Налог на имущество физических лиц</t>
  </si>
  <si>
    <t>00010606000000000000</t>
  </si>
  <si>
    <t xml:space="preserve">            Земельный налог</t>
  </si>
  <si>
    <t>00010800000000000000</t>
  </si>
  <si>
    <t xml:space="preserve">        ГОСУДАРСТВЕННАЯ ПОШЛИНА</t>
  </si>
  <si>
    <t>00010900000000000000</t>
  </si>
  <si>
    <t xml:space="preserve">        ЗАДОЛЖЕННОСТЬ И ПЕРЕРАСЧЕТЫ ПО ОТМЕНЕННЫМ НАЛОГАМ, СБОРАМ И ИНЫМ ОБЯЗАТЕЛЬНЫМ ПЛАТЕЖАМ</t>
  </si>
  <si>
    <t>00011100000000000000</t>
  </si>
  <si>
    <t xml:space="preserve">        ДОХОДЫ ОТ ИСПОЛЬЗОВАНИЯ ИМУЩЕСТВА, НАХОДЯЩЕГОСЯ В ГОСУДАРСТВЕННОЙ И МУНИЦИПАЛЬНОЙ СОБСТВЕННОСТИ</t>
  </si>
  <si>
    <t>00011300000000000000</t>
  </si>
  <si>
    <t xml:space="preserve">        ДОХОДЫ ОТ ОКАЗАНИЯ ПЛАТНЫХ УСЛУГ И КОМПЕНСАЦИИ ЗАТРАТ ГОСУДАРСТВА</t>
  </si>
  <si>
    <t>00011400000000000000</t>
  </si>
  <si>
    <t xml:space="preserve">        ДОХОДЫ ОТ ПРОДАЖИ МАТЕРИАЛЬНЫХ И НЕМАТЕРИАЛЬНЫХ АКТИВОВ</t>
  </si>
  <si>
    <t>00011600000000000000</t>
  </si>
  <si>
    <t xml:space="preserve">        ШТРАФЫ, САНКЦИИ, ВОЗМЕЩЕНИЕ УЩЕРБА</t>
  </si>
  <si>
    <t>00011700000000000000</t>
  </si>
  <si>
    <t xml:space="preserve">        ПРОЧИЕ НЕНАЛОГОВЫЕ ДОХОДЫ</t>
  </si>
  <si>
    <t>00020000000000000000</t>
  </si>
  <si>
    <t xml:space="preserve">      БЕЗВОЗМЕЗДНЫЕ ПОСТУПЛЕНИЯ</t>
  </si>
  <si>
    <t>00020200000000000000</t>
  </si>
  <si>
    <t>00020400000000000000</t>
  </si>
  <si>
    <t>00020700000000000000</t>
  </si>
  <si>
    <t>ИТОГО ДОХОДОВ</t>
  </si>
  <si>
    <t>Бюджеты городских и сельских поселений</t>
  </si>
  <si>
    <t>% исполнения к плану</t>
  </si>
  <si>
    <t>Раздел/подраздел</t>
  </si>
  <si>
    <t xml:space="preserve">    ОБЩЕГОСУДАРСТВЕННЫЕ ВОПРОСЫ</t>
  </si>
  <si>
    <t>0100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</si>
  <si>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</si>
  <si>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</si>
  <si>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</si>
  <si>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</si>
  <si>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</si>
  <si>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</si>
  <si>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</si>
  <si>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</si>
  <si>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</si>
  <si>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</si>
  <si>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</si>
  <si>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</si>
  <si>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</si>
  <si>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</si>
  <si>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</si>
  <si>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</si>
  <si>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Водное хозяйство</t>
  </si>
  <si>
    <t>0406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</si>
  <si>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</si>
  <si>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</si>
  <si>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</si>
  <si>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</si>
  <si>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</si>
  <si>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</si>
  <si>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</si>
  <si>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</si>
  <si>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</si>
  <si>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</si>
  <si>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</si>
  <si>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</si>
  <si>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</si>
  <si>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</si>
  <si>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</si>
  <si>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</si>
  <si>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ОБРАЗОВАНИЕ</t>
  </si>
  <si>
    <t>0700</t>
  </si>
  <si>
    <t xml:space="preserve">      Молодежная политика</t>
  </si>
  <si>
    <t>0707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</si>
  <si>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</si>
  <si>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</si>
  <si>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</si>
  <si>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</si>
  <si>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ФИЗИЧЕСКАЯ КУЛЬТУРА И СПОРТ</t>
  </si>
  <si>
    <t>1100</t>
  </si>
  <si>
    <t xml:space="preserve">      Другие вопросы в области физической культуры и спорта</t>
  </si>
  <si>
    <t>1105</t>
  </si>
  <si>
    <t xml:space="preserve">    ОБСЛУЖИВАНИЕ ГОСУДАРСТВЕННОГО И МУНИЦИПАЛЬНОГО ДОЛГА</t>
  </si>
  <si>
    <t>1300</t>
  </si>
  <si>
    <t xml:space="preserve">      Обслуживание государственного внутреннего и муниципального долга</t>
  </si>
  <si>
    <t>1301</t>
  </si>
  <si>
    <t>ВСЕГО РАСХОДОВ:</t>
  </si>
  <si>
    <t>ДОХОДЫ</t>
  </si>
  <si>
    <t>РАСХОДЫ</t>
  </si>
  <si>
    <t>Дефицит(+)/профицит(-)</t>
  </si>
  <si>
    <t xml:space="preserve">        Безвозмездные поступления от других бюджетов бюджетной системы Российской Федерации</t>
  </si>
  <si>
    <t xml:space="preserve">        Безвозмездные поступления от негосударственных организаций</t>
  </si>
  <si>
    <t xml:space="preserve">        Прочие безвозмездные поступления</t>
  </si>
  <si>
    <t xml:space="preserve">        Перечисления для осуществления возврата (зачета) излишне уплаченных или излишне взысканных сумм налога </t>
  </si>
  <si>
    <t>00020800000000000000</t>
  </si>
  <si>
    <t>0709</t>
  </si>
  <si>
    <t xml:space="preserve">      Другие вопросы в области образования</t>
  </si>
  <si>
    <t>Приложение № 5                                                                                к Пояснительной записке Отчета об исполнении бюджета МР "Сухиничский район" за 1 квартал 2024 года</t>
  </si>
  <si>
    <t>ИСПОЛНЕНИЕ БЮДЖЕТОВ ПОСЕЛЕНИЙ МР "СУХИНИЧСКИЙ РАЙОН" ЗА 1 КВАРТАЛ 2024 г. И АНАЛОГИЧНЫЙ ПЕРИОД ПРОШЛОГО ГОДА</t>
  </si>
  <si>
    <t>Уточненный план на 2024 год</t>
  </si>
  <si>
    <t>Исполнено за 1 кв. 2024 г.</t>
  </si>
  <si>
    <t>Исполнено за 1 квартал 2024 г.</t>
  </si>
  <si>
    <t>% исполнения 2024 г. к 2023</t>
  </si>
  <si>
    <t>Исполнено за 1 кв. 2023 г.</t>
  </si>
  <si>
    <t xml:space="preserve">      Резервные фонды</t>
  </si>
  <si>
    <t>0111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</si>
</sst>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5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1"/>
      <color rgb="FF000000"/>
      <name val="Arial Cyr"/>
    </font>
    <font>
      <b/>
      <sz val="14"/>
      <color rgb="FF000000"/>
      <name val="Arial Cyr"/>
    </font>
    <font>
      <b/>
      <sz val="14"/>
      <name val="Calibri"/>
      <family val="2"/>
      <scheme val="minor"/>
    </font>
    <font>
      <sz val="11"/>
      <color rgb="FF000000"/>
      <name val="Arial Cyr"/>
    </font>
    <font>
      <b/>
      <sz val="11"/>
      <color rgb="FF000000"/>
      <name val="Arial Cyr"/>
      <charset val="204"/>
    </font>
    <font>
      <sz val="11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color rgb="FF00000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7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16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16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164" fontId="3" fillId="2" borderId="2">
      <alignment horizontal="right" vertical="top" shrinkToFit="1"/>
    </xf>
    <xf numFmtId="164" fontId="3" fillId="5" borderId="2">
      <alignment horizontal="right" vertical="top" shrinkToFit="1"/>
    </xf>
  </cellStyleXfs>
  <cellXfs count="104">
    <xf numFmtId="0" fontId="0" fillId="0" borderId="0" xfId="0"/>
    <xf numFmtId="1" fontId="10" fillId="6" borderId="2" xfId="14" applyNumberFormat="1" applyFont="1" applyFill="1" applyProtection="1">
      <alignment horizontal="center" vertical="top" shrinkToFit="1"/>
    </xf>
    <xf numFmtId="0" fontId="10" fillId="6" borderId="13" xfId="15" applyNumberFormat="1" applyFont="1" applyFill="1" applyBorder="1" applyProtection="1">
      <alignment horizontal="left" vertical="top" wrapText="1"/>
    </xf>
    <xf numFmtId="1" fontId="10" fillId="6" borderId="13" xfId="14" applyNumberFormat="1" applyFont="1" applyFill="1" applyBorder="1" applyProtection="1">
      <alignment horizontal="center" vertical="top" shrinkToFit="1"/>
    </xf>
    <xf numFmtId="0" fontId="10" fillId="6" borderId="2" xfId="16" applyNumberFormat="1" applyFont="1" applyFill="1" applyProtection="1">
      <alignment horizontal="center" vertical="top" wrapText="1"/>
    </xf>
    <xf numFmtId="164" fontId="10" fillId="6" borderId="2" xfId="17" applyNumberFormat="1" applyFont="1" applyFill="1" applyProtection="1">
      <alignment horizontal="right" vertical="top" shrinkToFit="1"/>
    </xf>
    <xf numFmtId="164" fontId="10" fillId="6" borderId="2" xfId="17" applyNumberFormat="1" applyFont="1" applyFill="1" applyAlignment="1" applyProtection="1">
      <alignment horizontal="right" vertical="top" shrinkToFit="1"/>
    </xf>
    <xf numFmtId="10" fontId="10" fillId="6" borderId="2" xfId="18" applyNumberFormat="1" applyFont="1" applyFill="1" applyAlignment="1" applyProtection="1">
      <alignment horizontal="right" vertical="top" shrinkToFit="1"/>
    </xf>
    <xf numFmtId="10" fontId="10" fillId="6" borderId="8" xfId="18" applyNumberFormat="1" applyFont="1" applyFill="1" applyBorder="1" applyAlignment="1" applyProtection="1">
      <alignment horizontal="right" vertical="top" shrinkToFit="1"/>
    </xf>
    <xf numFmtId="165" fontId="10" fillId="6" borderId="7" xfId="2" applyNumberFormat="1" applyFont="1" applyFill="1" applyBorder="1" applyAlignment="1" applyProtection="1">
      <alignment horizontal="right" vertical="top"/>
    </xf>
    <xf numFmtId="0" fontId="0" fillId="6" borderId="0" xfId="0" applyFill="1" applyProtection="1">
      <protection locked="0"/>
    </xf>
    <xf numFmtId="0" fontId="10" fillId="6" borderId="2" xfId="15" applyNumberFormat="1" applyFont="1" applyFill="1" applyProtection="1">
      <alignment horizontal="left" vertical="top" wrapText="1"/>
    </xf>
    <xf numFmtId="165" fontId="13" fillId="6" borderId="7" xfId="0" applyNumberFormat="1" applyFont="1" applyFill="1" applyBorder="1" applyAlignment="1" applyProtection="1">
      <alignment horizontal="right" vertical="top"/>
      <protection locked="0"/>
    </xf>
    <xf numFmtId="0" fontId="1" fillId="6" borderId="1" xfId="2" applyNumberFormat="1" applyFill="1" applyProtection="1"/>
    <xf numFmtId="0" fontId="2" fillId="6" borderId="1" xfId="3" applyNumberFormat="1" applyFill="1" applyProtection="1">
      <alignment horizontal="center" wrapText="1"/>
    </xf>
    <xf numFmtId="0" fontId="2" fillId="6" borderId="1" xfId="4" applyNumberFormat="1" applyFill="1" applyProtection="1">
      <alignment horizontal="center"/>
    </xf>
    <xf numFmtId="0" fontId="10" fillId="6" borderId="1" xfId="5" applyNumberFormat="1" applyFont="1" applyFill="1" applyProtection="1">
      <alignment horizontal="right"/>
    </xf>
    <xf numFmtId="0" fontId="11" fillId="6" borderId="1" xfId="5" applyFont="1" applyFill="1">
      <alignment horizontal="right"/>
    </xf>
    <xf numFmtId="0" fontId="11" fillId="6" borderId="7" xfId="13" applyNumberFormat="1" applyFont="1" applyFill="1" applyBorder="1" applyProtection="1">
      <alignment horizontal="center" vertical="center" wrapText="1"/>
    </xf>
    <xf numFmtId="0" fontId="11" fillId="6" borderId="2" xfId="12" applyNumberFormat="1" applyFont="1" applyFill="1" applyProtection="1">
      <alignment horizontal="center" vertical="center" wrapText="1"/>
    </xf>
    <xf numFmtId="0" fontId="11" fillId="6" borderId="7" xfId="12" applyNumberFormat="1" applyFont="1" applyFill="1" applyBorder="1" applyProtection="1">
      <alignment horizontal="center" vertical="center" wrapText="1"/>
    </xf>
    <xf numFmtId="49" fontId="10" fillId="6" borderId="2" xfId="14" applyNumberFormat="1" applyFont="1" applyFill="1" applyProtection="1">
      <alignment horizontal="center" vertical="top" shrinkToFit="1"/>
    </xf>
    <xf numFmtId="1" fontId="10" fillId="6" borderId="4" xfId="20" applyNumberFormat="1" applyFont="1" applyFill="1" applyProtection="1">
      <alignment horizontal="left" vertical="top" shrinkToFit="1"/>
    </xf>
    <xf numFmtId="164" fontId="10" fillId="6" borderId="2" xfId="21" applyNumberFormat="1" applyFont="1" applyFill="1" applyProtection="1">
      <alignment horizontal="right" vertical="top" shrinkToFit="1"/>
    </xf>
    <xf numFmtId="164" fontId="10" fillId="6" borderId="2" xfId="21" applyNumberFormat="1" applyFont="1" applyFill="1" applyAlignment="1" applyProtection="1">
      <alignment horizontal="right" vertical="top" shrinkToFit="1"/>
    </xf>
    <xf numFmtId="10" fontId="10" fillId="6" borderId="2" xfId="22" applyNumberFormat="1" applyFont="1" applyFill="1" applyAlignment="1" applyProtection="1">
      <alignment horizontal="right" vertical="top" shrinkToFit="1"/>
    </xf>
    <xf numFmtId="10" fontId="10" fillId="6" borderId="8" xfId="22" applyNumberFormat="1" applyFont="1" applyFill="1" applyBorder="1" applyAlignment="1" applyProtection="1">
      <alignment horizontal="right" vertical="top" shrinkToFit="1"/>
    </xf>
    <xf numFmtId="0" fontId="8" fillId="6" borderId="1" xfId="2" applyNumberFormat="1" applyFont="1" applyFill="1" applyProtection="1"/>
    <xf numFmtId="0" fontId="4" fillId="6" borderId="0" xfId="0" applyFont="1" applyFill="1" applyProtection="1">
      <protection locked="0"/>
    </xf>
    <xf numFmtId="0" fontId="8" fillId="6" borderId="1" xfId="1" applyNumberFormat="1" applyFont="1" applyFill="1" applyProtection="1">
      <alignment horizontal="left" wrapText="1"/>
    </xf>
    <xf numFmtId="0" fontId="11" fillId="6" borderId="7" xfId="5" applyFont="1" applyFill="1" applyBorder="1">
      <alignment horizontal="right"/>
    </xf>
    <xf numFmtId="0" fontId="10" fillId="6" borderId="7" xfId="13" applyNumberFormat="1" applyFont="1" applyFill="1" applyBorder="1" applyAlignment="1" applyProtection="1">
      <alignment vertical="top" wrapText="1"/>
    </xf>
    <xf numFmtId="1" fontId="10" fillId="6" borderId="4" xfId="7" applyNumberFormat="1" applyFont="1" applyFill="1" applyBorder="1" applyAlignment="1" applyProtection="1">
      <alignment horizontal="center" vertical="top" shrinkToFit="1"/>
    </xf>
    <xf numFmtId="164" fontId="10" fillId="6" borderId="2" xfId="35" applyNumberFormat="1" applyFont="1" applyFill="1" applyProtection="1">
      <alignment horizontal="right" vertical="top" shrinkToFit="1"/>
    </xf>
    <xf numFmtId="164" fontId="10" fillId="6" borderId="2" xfId="35" applyNumberFormat="1" applyFont="1" applyFill="1" applyAlignment="1" applyProtection="1">
      <alignment horizontal="right" vertical="top" shrinkToFit="1"/>
    </xf>
    <xf numFmtId="0" fontId="13" fillId="6" borderId="0" xfId="0" applyFont="1" applyFill="1" applyAlignment="1" applyProtection="1">
      <alignment horizontal="right" vertical="top"/>
      <protection locked="0"/>
    </xf>
    <xf numFmtId="164" fontId="14" fillId="6" borderId="2" xfId="35" applyNumberFormat="1" applyFont="1" applyFill="1" applyAlignment="1" applyProtection="1">
      <alignment horizontal="right" vertical="top" shrinkToFit="1"/>
    </xf>
    <xf numFmtId="49" fontId="10" fillId="6" borderId="4" xfId="7" applyNumberFormat="1" applyFont="1" applyFill="1" applyBorder="1" applyAlignment="1" applyProtection="1">
      <alignment horizontal="center" vertical="top" shrinkToFit="1"/>
    </xf>
    <xf numFmtId="164" fontId="10" fillId="6" borderId="2" xfId="36" applyNumberFormat="1" applyFont="1" applyFill="1" applyProtection="1">
      <alignment horizontal="right" vertical="top" shrinkToFit="1"/>
    </xf>
    <xf numFmtId="164" fontId="10" fillId="6" borderId="2" xfId="36" applyNumberFormat="1" applyFont="1" applyFill="1" applyAlignment="1" applyProtection="1">
      <alignment horizontal="right" vertical="top" shrinkToFit="1"/>
    </xf>
    <xf numFmtId="164" fontId="14" fillId="6" borderId="2" xfId="36" applyNumberFormat="1" applyFont="1" applyFill="1" applyAlignment="1" applyProtection="1">
      <alignment horizontal="right" vertical="top" shrinkToFit="1"/>
    </xf>
    <xf numFmtId="0" fontId="13" fillId="6" borderId="0" xfId="0" applyFont="1" applyFill="1" applyProtection="1">
      <protection locked="0"/>
    </xf>
    <xf numFmtId="0" fontId="12" fillId="6" borderId="7" xfId="0" applyFont="1" applyFill="1" applyBorder="1" applyProtection="1">
      <protection locked="0"/>
    </xf>
    <xf numFmtId="164" fontId="12" fillId="6" borderId="7" xfId="0" applyNumberFormat="1" applyFont="1" applyFill="1" applyBorder="1" applyAlignment="1" applyProtection="1">
      <alignment horizontal="right" vertical="top"/>
      <protection locked="0"/>
    </xf>
    <xf numFmtId="0" fontId="0" fillId="6" borderId="1" xfId="0" applyFont="1" applyFill="1" applyBorder="1" applyAlignment="1" applyProtection="1">
      <alignment horizontal="left" wrapText="1"/>
      <protection locked="0"/>
    </xf>
    <xf numFmtId="0" fontId="11" fillId="6" borderId="9" xfId="2" applyNumberFormat="1" applyFont="1" applyFill="1" applyBorder="1" applyAlignment="1" applyProtection="1">
      <alignment wrapText="1"/>
    </xf>
    <xf numFmtId="0" fontId="12" fillId="6" borderId="10" xfId="0" applyFont="1" applyFill="1" applyBorder="1" applyAlignment="1">
      <alignment wrapText="1"/>
    </xf>
    <xf numFmtId="0" fontId="1" fillId="6" borderId="1" xfId="5" applyNumberFormat="1" applyFill="1" applyAlignment="1" applyProtection="1">
      <alignment horizontal="right" wrapText="1"/>
    </xf>
    <xf numFmtId="0" fontId="1" fillId="6" borderId="1" xfId="5" applyFill="1" applyAlignment="1">
      <alignment horizontal="right" wrapText="1"/>
    </xf>
    <xf numFmtId="0" fontId="0" fillId="6" borderId="1" xfId="0" applyFill="1" applyBorder="1" applyAlignment="1">
      <alignment wrapText="1"/>
    </xf>
    <xf numFmtId="0" fontId="6" fillId="6" borderId="1" xfId="1" applyNumberFormat="1" applyFont="1" applyFill="1" applyAlignment="1" applyProtection="1">
      <alignment horizontal="center" wrapText="1"/>
    </xf>
    <xf numFmtId="0" fontId="6" fillId="6" borderId="1" xfId="1" applyFont="1" applyFill="1" applyAlignment="1">
      <alignment horizontal="center" wrapText="1"/>
    </xf>
    <xf numFmtId="0" fontId="7" fillId="6" borderId="0" xfId="0" applyFont="1" applyFill="1" applyAlignment="1">
      <alignment horizontal="center" wrapText="1"/>
    </xf>
    <xf numFmtId="0" fontId="11" fillId="6" borderId="7" xfId="11" applyNumberFormat="1" applyFont="1" applyFill="1" applyBorder="1" applyAlignment="1" applyProtection="1">
      <alignment horizontal="center" vertical="center" wrapText="1"/>
    </xf>
    <xf numFmtId="0" fontId="11" fillId="6" borderId="7" xfId="11" applyFont="1" applyFill="1" applyBorder="1" applyAlignment="1">
      <alignment horizontal="center" vertical="center" wrapText="1"/>
    </xf>
    <xf numFmtId="0" fontId="12" fillId="6" borderId="7" xfId="0" applyFont="1" applyFill="1" applyBorder="1" applyAlignment="1">
      <alignment horizontal="center" vertical="center" wrapText="1"/>
    </xf>
    <xf numFmtId="0" fontId="11" fillId="6" borderId="7" xfId="11" applyNumberFormat="1" applyFont="1" applyFill="1" applyBorder="1" applyProtection="1">
      <alignment horizontal="center" vertical="center" wrapText="1"/>
    </xf>
    <xf numFmtId="0" fontId="11" fillId="6" borderId="7" xfId="11" applyFont="1" applyFill="1" applyBorder="1">
      <alignment horizontal="center" vertical="center" wrapText="1"/>
    </xf>
    <xf numFmtId="0" fontId="11" fillId="6" borderId="7" xfId="12" applyNumberFormat="1" applyFont="1" applyFill="1" applyBorder="1" applyProtection="1">
      <alignment horizontal="center" vertical="center" wrapText="1"/>
    </xf>
    <xf numFmtId="0" fontId="11" fillId="6" borderId="7" xfId="12" applyFont="1" applyFill="1" applyBorder="1">
      <alignment horizontal="center" vertical="center" wrapText="1"/>
    </xf>
    <xf numFmtId="0" fontId="10" fillId="6" borderId="13" xfId="16" applyNumberFormat="1" applyFont="1" applyFill="1" applyBorder="1" applyAlignment="1" applyProtection="1">
      <alignment horizontal="left"/>
    </xf>
    <xf numFmtId="0" fontId="10" fillId="6" borderId="2" xfId="16" applyFont="1" applyFill="1" applyAlignment="1">
      <alignment horizontal="left"/>
    </xf>
    <xf numFmtId="0" fontId="12" fillId="6" borderId="9" xfId="0" applyFont="1" applyFill="1" applyBorder="1" applyAlignment="1" applyProtection="1">
      <alignment wrapText="1"/>
      <protection locked="0"/>
    </xf>
    <xf numFmtId="0" fontId="12" fillId="6" borderId="10" xfId="0" applyFont="1" applyFill="1" applyBorder="1" applyAlignment="1" applyProtection="1">
      <alignment wrapText="1"/>
      <protection locked="0"/>
    </xf>
    <xf numFmtId="0" fontId="11" fillId="6" borderId="8" xfId="11" applyNumberFormat="1" applyFont="1" applyFill="1" applyBorder="1" applyProtection="1">
      <alignment horizontal="center" vertical="center" wrapText="1"/>
    </xf>
    <xf numFmtId="0" fontId="11" fillId="6" borderId="3" xfId="11" applyNumberFormat="1" applyFont="1" applyFill="1" applyBorder="1" applyProtection="1">
      <alignment horizontal="center" vertical="center" wrapText="1"/>
    </xf>
    <xf numFmtId="0" fontId="11" fillId="6" borderId="4" xfId="11" applyNumberFormat="1" applyFont="1" applyFill="1" applyBorder="1" applyProtection="1">
      <alignment horizontal="center" vertical="center" wrapText="1"/>
    </xf>
    <xf numFmtId="0" fontId="11" fillId="6" borderId="14" xfId="12" applyNumberFormat="1" applyFont="1" applyFill="1" applyBorder="1" applyProtection="1">
      <alignment horizontal="center" vertical="center" wrapText="1"/>
    </xf>
    <xf numFmtId="0" fontId="11" fillId="6" borderId="13" xfId="12" applyNumberFormat="1" applyFont="1" applyFill="1" applyBorder="1" applyProtection="1">
      <alignment horizontal="center" vertical="center" wrapText="1"/>
    </xf>
    <xf numFmtId="0" fontId="11" fillId="6" borderId="7" xfId="7" applyNumberFormat="1" applyFont="1" applyFill="1" applyBorder="1" applyAlignment="1" applyProtection="1">
      <alignment horizontal="center" vertical="center" wrapText="1"/>
    </xf>
    <xf numFmtId="0" fontId="12" fillId="6" borderId="7" xfId="0" applyFont="1" applyFill="1" applyBorder="1" applyAlignment="1">
      <alignment wrapText="1"/>
    </xf>
    <xf numFmtId="0" fontId="11" fillId="6" borderId="12" xfId="8" applyNumberFormat="1" applyFont="1" applyFill="1" applyBorder="1" applyAlignment="1" applyProtection="1">
      <alignment horizontal="center" vertical="center" wrapText="1"/>
    </xf>
    <xf numFmtId="0" fontId="12" fillId="6" borderId="12" xfId="0" applyFont="1" applyFill="1" applyBorder="1" applyAlignment="1">
      <alignment wrapText="1"/>
    </xf>
    <xf numFmtId="0" fontId="11" fillId="6" borderId="7" xfId="5" applyFont="1" applyFill="1" applyBorder="1" applyAlignment="1">
      <alignment horizontal="center" wrapText="1"/>
    </xf>
    <xf numFmtId="0" fontId="12" fillId="6" borderId="7" xfId="0" applyFont="1" applyFill="1" applyBorder="1" applyAlignment="1">
      <alignment horizontal="center" wrapText="1"/>
    </xf>
    <xf numFmtId="0" fontId="11" fillId="6" borderId="7" xfId="9" applyNumberFormat="1" applyFont="1" applyFill="1" applyBorder="1" applyProtection="1">
      <alignment horizontal="center" vertical="center" wrapText="1"/>
    </xf>
    <xf numFmtId="0" fontId="11" fillId="6" borderId="7" xfId="9" applyFont="1" applyFill="1" applyBorder="1">
      <alignment horizontal="center" vertical="center" wrapText="1"/>
    </xf>
    <xf numFmtId="0" fontId="11" fillId="6" borderId="7" xfId="10" applyNumberFormat="1" applyFont="1" applyFill="1" applyBorder="1" applyProtection="1">
      <alignment horizontal="center" vertical="center" wrapText="1"/>
    </xf>
    <xf numFmtId="0" fontId="11" fillId="6" borderId="7" xfId="10" applyFont="1" applyFill="1" applyBorder="1">
      <alignment horizontal="center" vertical="center" wrapText="1"/>
    </xf>
    <xf numFmtId="0" fontId="9" fillId="6" borderId="1" xfId="1" applyNumberFormat="1" applyFont="1" applyFill="1" applyProtection="1">
      <alignment horizontal="left" wrapText="1"/>
    </xf>
    <xf numFmtId="0" fontId="9" fillId="6" borderId="1" xfId="1" applyFont="1" applyFill="1">
      <alignment horizontal="left" wrapText="1"/>
    </xf>
    <xf numFmtId="1" fontId="10" fillId="6" borderId="2" xfId="19" applyNumberFormat="1" applyFont="1" applyFill="1" applyProtection="1">
      <alignment horizontal="left" vertical="top" shrinkToFit="1"/>
    </xf>
    <xf numFmtId="1" fontId="10" fillId="6" borderId="2" xfId="19" applyFont="1" applyFill="1">
      <alignment horizontal="left" vertical="top" shrinkToFit="1"/>
    </xf>
    <xf numFmtId="0" fontId="1" fillId="6" borderId="1" xfId="1" applyNumberFormat="1" applyFill="1" applyProtection="1">
      <alignment horizontal="left" wrapText="1"/>
    </xf>
    <xf numFmtId="0" fontId="1" fillId="6" borderId="1" xfId="1" applyFill="1">
      <alignment horizontal="left" wrapText="1"/>
    </xf>
    <xf numFmtId="0" fontId="2" fillId="6" borderId="1" xfId="3" applyNumberFormat="1" applyFill="1" applyProtection="1">
      <alignment horizontal="center" wrapText="1"/>
    </xf>
    <xf numFmtId="0" fontId="2" fillId="6" borderId="1" xfId="3" applyFill="1">
      <alignment horizontal="center" wrapText="1"/>
    </xf>
    <xf numFmtId="0" fontId="5" fillId="6" borderId="1" xfId="4" applyNumberFormat="1" applyFont="1" applyFill="1" applyAlignment="1" applyProtection="1">
      <alignment horizontal="left"/>
    </xf>
    <xf numFmtId="0" fontId="5" fillId="6" borderId="1" xfId="4" applyFont="1" applyFill="1" applyAlignment="1">
      <alignment horizontal="left"/>
    </xf>
    <xf numFmtId="0" fontId="11" fillId="6" borderId="9" xfId="7" applyNumberFormat="1" applyFont="1" applyFill="1" applyBorder="1" applyAlignment="1" applyProtection="1">
      <alignment horizontal="center" vertical="center" wrapText="1"/>
    </xf>
    <xf numFmtId="0" fontId="12" fillId="6" borderId="15" xfId="0" applyFont="1" applyFill="1" applyBorder="1" applyAlignment="1">
      <alignment wrapText="1"/>
    </xf>
    <xf numFmtId="0" fontId="11" fillId="6" borderId="9" xfId="8" applyNumberFormat="1" applyFont="1" applyFill="1" applyBorder="1" applyAlignment="1" applyProtection="1">
      <alignment horizontal="center" vertical="center" wrapText="1"/>
    </xf>
    <xf numFmtId="0" fontId="11" fillId="6" borderId="16" xfId="5" applyFont="1" applyFill="1" applyBorder="1" applyAlignment="1">
      <alignment horizontal="center" wrapText="1"/>
    </xf>
    <xf numFmtId="0" fontId="12" fillId="6" borderId="11" xfId="0" applyFont="1" applyFill="1" applyBorder="1" applyAlignment="1">
      <alignment horizontal="center" wrapText="1"/>
    </xf>
    <xf numFmtId="0" fontId="12" fillId="6" borderId="17" xfId="0" applyFont="1" applyFill="1" applyBorder="1" applyAlignment="1">
      <alignment horizontal="center" wrapText="1"/>
    </xf>
    <xf numFmtId="0" fontId="12" fillId="6" borderId="18" xfId="0" applyFont="1" applyFill="1" applyBorder="1" applyAlignment="1">
      <alignment horizontal="center" wrapText="1"/>
    </xf>
    <xf numFmtId="0" fontId="12" fillId="6" borderId="19" xfId="0" applyFont="1" applyFill="1" applyBorder="1" applyAlignment="1">
      <alignment horizontal="center" wrapText="1"/>
    </xf>
    <xf numFmtId="0" fontId="12" fillId="6" borderId="20" xfId="0" applyFont="1" applyFill="1" applyBorder="1" applyAlignment="1">
      <alignment horizontal="center" wrapText="1"/>
    </xf>
    <xf numFmtId="0" fontId="10" fillId="6" borderId="8" xfId="6" applyNumberFormat="1" applyFont="1" applyFill="1" applyBorder="1" applyProtection="1">
      <alignment horizontal="center" vertical="center" wrapText="1"/>
    </xf>
    <xf numFmtId="0" fontId="10" fillId="6" borderId="8" xfId="6" applyFont="1" applyFill="1" applyBorder="1">
      <alignment horizontal="center" vertical="center" wrapText="1"/>
    </xf>
    <xf numFmtId="0" fontId="11" fillId="6" borderId="5" xfId="9" applyNumberFormat="1" applyFont="1" applyFill="1" applyBorder="1" applyProtection="1">
      <alignment horizontal="center" vertical="center" wrapText="1"/>
    </xf>
    <xf numFmtId="0" fontId="11" fillId="6" borderId="6" xfId="9" applyNumberFormat="1" applyFont="1" applyFill="1" applyBorder="1" applyProtection="1">
      <alignment horizontal="center" vertical="center" wrapText="1"/>
    </xf>
    <xf numFmtId="0" fontId="11" fillId="6" borderId="14" xfId="10" applyNumberFormat="1" applyFont="1" applyFill="1" applyBorder="1" applyProtection="1">
      <alignment horizontal="center" vertical="center" wrapText="1"/>
    </xf>
    <xf numFmtId="0" fontId="11" fillId="6" borderId="13" xfId="10" applyNumberFormat="1" applyFont="1" applyFill="1" applyBorder="1" applyProtection="1">
      <alignment horizontal="center" vertical="center" wrapText="1"/>
    </xf>
  </cellXfs>
  <cellStyles count="37">
    <cellStyle name="br" xfId="25"/>
    <cellStyle name="col" xfId="24"/>
    <cellStyle name="st24" xfId="36"/>
    <cellStyle name="st25" xfId="35"/>
    <cellStyle name="st31" xfId="21"/>
    <cellStyle name="st32" xfId="17"/>
    <cellStyle name="st33" xfId="34"/>
    <cellStyle name="style0" xfId="26"/>
    <cellStyle name="td" xfId="27"/>
    <cellStyle name="tr" xfId="23"/>
    <cellStyle name="xl21" xfId="28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19"/>
    <cellStyle name="xl33" xfId="20"/>
    <cellStyle name="xl34" xfId="29"/>
    <cellStyle name="xl35" xfId="30"/>
    <cellStyle name="xl36" xfId="1"/>
    <cellStyle name="xl37" xfId="13"/>
    <cellStyle name="xl38" xfId="31"/>
    <cellStyle name="xl39" xfId="22"/>
    <cellStyle name="xl40" xfId="3"/>
    <cellStyle name="xl41" xfId="4"/>
    <cellStyle name="xl42" xfId="5"/>
    <cellStyle name="xl43" xfId="32"/>
    <cellStyle name="xl44" xfId="15"/>
    <cellStyle name="xl45" xfId="33"/>
    <cellStyle name="xl46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72"/>
  <sheetViews>
    <sheetView showGridLines="0" showZeros="0" tabSelected="1" topLeftCell="B1" zoomScaleNormal="100" zoomScaleSheetLayoutView="100" workbookViewId="0">
      <pane ySplit="10" topLeftCell="A49" activePane="bottomLeft" state="frozen"/>
      <selection pane="bottomLeft" activeCell="AM69" sqref="AM69"/>
    </sheetView>
  </sheetViews>
  <sheetFormatPr defaultRowHeight="15" outlineLevelRow="3" x14ac:dyDescent="0.25"/>
  <cols>
    <col min="1" max="1" width="9.140625" style="10" hidden="1"/>
    <col min="2" max="2" width="72.140625" style="10" customWidth="1"/>
    <col min="3" max="3" width="24.7109375" style="10" customWidth="1"/>
    <col min="4" max="15" width="9.140625" style="10" hidden="1" customWidth="1"/>
    <col min="16" max="16" width="0.28515625" style="10" hidden="1" customWidth="1"/>
    <col min="17" max="17" width="9.140625" style="10" hidden="1" customWidth="1"/>
    <col min="18" max="18" width="15.7109375" style="10" customWidth="1"/>
    <col min="19" max="29" width="9.140625" style="10" hidden="1"/>
    <col min="30" max="30" width="15.7109375" style="10" customWidth="1"/>
    <col min="31" max="37" width="9.140625" style="10" hidden="1"/>
    <col min="38" max="38" width="13.85546875" style="10" customWidth="1"/>
    <col min="39" max="39" width="15.5703125" style="10" customWidth="1"/>
    <col min="40" max="40" width="15.28515625" style="10" customWidth="1"/>
    <col min="41" max="41" width="0.5703125" style="10" customWidth="1"/>
    <col min="42" max="16384" width="9.140625" style="10"/>
  </cols>
  <sheetData>
    <row r="1" spans="1:41" ht="60.75" customHeight="1" x14ac:dyDescent="0.25">
      <c r="AL1" s="44" t="s">
        <v>118</v>
      </c>
      <c r="AM1" s="44"/>
      <c r="AN1" s="44"/>
      <c r="AO1" s="44"/>
    </row>
    <row r="2" spans="1:41" x14ac:dyDescent="0.25">
      <c r="A2" s="83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/>
      <c r="AG2" s="84"/>
      <c r="AH2" s="84"/>
      <c r="AI2" s="84"/>
      <c r="AJ2" s="84"/>
      <c r="AK2" s="84"/>
      <c r="AL2" s="13"/>
    </row>
    <row r="3" spans="1:41" ht="36" customHeight="1" x14ac:dyDescent="0.3">
      <c r="A3" s="50" t="s">
        <v>119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2"/>
      <c r="AM3" s="52"/>
      <c r="AN3" s="52"/>
    </row>
    <row r="4" spans="1:41" ht="15.2" customHeight="1" x14ac:dyDescent="0.25">
      <c r="A4" s="85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  <c r="AC4" s="86"/>
      <c r="AD4" s="86"/>
      <c r="AE4" s="86"/>
      <c r="AF4" s="86"/>
      <c r="AG4" s="86"/>
      <c r="AH4" s="86"/>
      <c r="AI4" s="86"/>
      <c r="AJ4" s="14"/>
      <c r="AK4" s="14"/>
      <c r="AL4" s="13"/>
    </row>
    <row r="5" spans="1:41" ht="15.75" customHeight="1" x14ac:dyDescent="0.25">
      <c r="A5" s="87" t="s">
        <v>108</v>
      </c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  <c r="X5" s="88"/>
      <c r="Y5" s="88"/>
      <c r="Z5" s="88"/>
      <c r="AA5" s="88"/>
      <c r="AB5" s="88"/>
      <c r="AC5" s="88"/>
      <c r="AD5" s="88"/>
      <c r="AE5" s="88"/>
      <c r="AF5" s="88"/>
      <c r="AG5" s="88"/>
      <c r="AH5" s="88"/>
      <c r="AI5" s="88"/>
      <c r="AJ5" s="15"/>
      <c r="AK5" s="15"/>
      <c r="AL5" s="13"/>
    </row>
    <row r="6" spans="1:41" ht="12.75" customHeight="1" x14ac:dyDescent="0.25">
      <c r="A6" s="47" t="s">
        <v>0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9"/>
      <c r="AM6" s="49"/>
      <c r="AN6" s="49"/>
    </row>
    <row r="7" spans="1:41" ht="12.75" customHeight="1" x14ac:dyDescent="0.25">
      <c r="A7" s="16"/>
      <c r="B7" s="89" t="s">
        <v>2</v>
      </c>
      <c r="C7" s="91" t="s">
        <v>3</v>
      </c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92" t="s">
        <v>52</v>
      </c>
      <c r="S7" s="93"/>
      <c r="T7" s="93"/>
      <c r="U7" s="93"/>
      <c r="V7" s="93"/>
      <c r="W7" s="93"/>
      <c r="X7" s="93"/>
      <c r="Y7" s="93"/>
      <c r="Z7" s="93"/>
      <c r="AA7" s="93"/>
      <c r="AB7" s="93"/>
      <c r="AC7" s="93"/>
      <c r="AD7" s="93"/>
      <c r="AE7" s="93"/>
      <c r="AF7" s="93"/>
      <c r="AG7" s="93"/>
      <c r="AH7" s="93"/>
      <c r="AI7" s="93"/>
      <c r="AJ7" s="93"/>
      <c r="AK7" s="93"/>
      <c r="AL7" s="93"/>
      <c r="AM7" s="93"/>
      <c r="AN7" s="94"/>
    </row>
    <row r="8" spans="1:41" ht="12.75" customHeight="1" x14ac:dyDescent="0.25">
      <c r="A8" s="16"/>
      <c r="B8" s="90"/>
      <c r="C8" s="90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95"/>
      <c r="S8" s="96"/>
      <c r="T8" s="96"/>
      <c r="U8" s="96"/>
      <c r="V8" s="96"/>
      <c r="W8" s="96"/>
      <c r="X8" s="96"/>
      <c r="Y8" s="96"/>
      <c r="Z8" s="96"/>
      <c r="AA8" s="96"/>
      <c r="AB8" s="96"/>
      <c r="AC8" s="96"/>
      <c r="AD8" s="96"/>
      <c r="AE8" s="96"/>
      <c r="AF8" s="96"/>
      <c r="AG8" s="96"/>
      <c r="AH8" s="96"/>
      <c r="AI8" s="96"/>
      <c r="AJ8" s="96"/>
      <c r="AK8" s="96"/>
      <c r="AL8" s="96"/>
      <c r="AM8" s="96"/>
      <c r="AN8" s="97"/>
    </row>
    <row r="9" spans="1:41" ht="30" customHeight="1" x14ac:dyDescent="0.25">
      <c r="A9" s="98" t="s">
        <v>1</v>
      </c>
      <c r="B9" s="90"/>
      <c r="C9" s="90"/>
      <c r="D9" s="100" t="s">
        <v>4</v>
      </c>
      <c r="E9" s="102" t="s">
        <v>1</v>
      </c>
      <c r="F9" s="64" t="s">
        <v>5</v>
      </c>
      <c r="G9" s="65"/>
      <c r="H9" s="66"/>
      <c r="I9" s="64" t="s">
        <v>6</v>
      </c>
      <c r="J9" s="65"/>
      <c r="K9" s="66"/>
      <c r="L9" s="67" t="s">
        <v>1</v>
      </c>
      <c r="M9" s="67" t="s">
        <v>1</v>
      </c>
      <c r="N9" s="67" t="s">
        <v>1</v>
      </c>
      <c r="O9" s="67" t="s">
        <v>1</v>
      </c>
      <c r="P9" s="67" t="s">
        <v>7</v>
      </c>
      <c r="Q9" s="67" t="s">
        <v>1</v>
      </c>
      <c r="R9" s="58" t="s">
        <v>120</v>
      </c>
      <c r="S9" s="58" t="s">
        <v>1</v>
      </c>
      <c r="T9" s="58" t="s">
        <v>1</v>
      </c>
      <c r="U9" s="58" t="s">
        <v>1</v>
      </c>
      <c r="V9" s="58" t="s">
        <v>1</v>
      </c>
      <c r="W9" s="58" t="s">
        <v>1</v>
      </c>
      <c r="X9" s="58" t="s">
        <v>1</v>
      </c>
      <c r="Y9" s="56" t="s">
        <v>8</v>
      </c>
      <c r="Z9" s="57"/>
      <c r="AA9" s="57"/>
      <c r="AB9" s="53" t="s">
        <v>121</v>
      </c>
      <c r="AC9" s="54"/>
      <c r="AD9" s="54"/>
      <c r="AE9" s="18" t="s">
        <v>1</v>
      </c>
      <c r="AF9" s="56" t="s">
        <v>9</v>
      </c>
      <c r="AG9" s="57"/>
      <c r="AH9" s="56" t="s">
        <v>10</v>
      </c>
      <c r="AI9" s="57"/>
      <c r="AJ9" s="56" t="s">
        <v>11</v>
      </c>
      <c r="AK9" s="57"/>
      <c r="AL9" s="45" t="s">
        <v>53</v>
      </c>
      <c r="AM9" s="62" t="s">
        <v>122</v>
      </c>
      <c r="AN9" s="45" t="s">
        <v>123</v>
      </c>
    </row>
    <row r="10" spans="1:41" ht="15" customHeight="1" x14ac:dyDescent="0.25">
      <c r="A10" s="99"/>
      <c r="B10" s="46"/>
      <c r="C10" s="46"/>
      <c r="D10" s="101"/>
      <c r="E10" s="103"/>
      <c r="F10" s="19" t="s">
        <v>1</v>
      </c>
      <c r="G10" s="19" t="s">
        <v>1</v>
      </c>
      <c r="H10" s="19" t="s">
        <v>1</v>
      </c>
      <c r="I10" s="19" t="s">
        <v>1</v>
      </c>
      <c r="J10" s="19" t="s">
        <v>1</v>
      </c>
      <c r="K10" s="19" t="s">
        <v>1</v>
      </c>
      <c r="L10" s="68"/>
      <c r="M10" s="68"/>
      <c r="N10" s="68"/>
      <c r="O10" s="68"/>
      <c r="P10" s="68"/>
      <c r="Q10" s="68"/>
      <c r="R10" s="59"/>
      <c r="S10" s="59"/>
      <c r="T10" s="59"/>
      <c r="U10" s="59"/>
      <c r="V10" s="59"/>
      <c r="W10" s="59"/>
      <c r="X10" s="59"/>
      <c r="Y10" s="20" t="s">
        <v>1</v>
      </c>
      <c r="Z10" s="20" t="s">
        <v>1</v>
      </c>
      <c r="AA10" s="20" t="s">
        <v>1</v>
      </c>
      <c r="AB10" s="55"/>
      <c r="AC10" s="55"/>
      <c r="AD10" s="55"/>
      <c r="AE10" s="20"/>
      <c r="AF10" s="20" t="s">
        <v>1</v>
      </c>
      <c r="AG10" s="20" t="s">
        <v>1</v>
      </c>
      <c r="AH10" s="20" t="s">
        <v>1</v>
      </c>
      <c r="AI10" s="20" t="s">
        <v>1</v>
      </c>
      <c r="AJ10" s="20" t="s">
        <v>1</v>
      </c>
      <c r="AK10" s="20" t="s">
        <v>1</v>
      </c>
      <c r="AL10" s="46"/>
      <c r="AM10" s="63"/>
      <c r="AN10" s="46"/>
    </row>
    <row r="11" spans="1:41" ht="19.5" customHeight="1" x14ac:dyDescent="0.25">
      <c r="A11" s="1" t="s">
        <v>12</v>
      </c>
      <c r="B11" s="2" t="s">
        <v>13</v>
      </c>
      <c r="C11" s="3" t="s">
        <v>12</v>
      </c>
      <c r="D11" s="1"/>
      <c r="E11" s="1"/>
      <c r="F11" s="4"/>
      <c r="G11" s="1"/>
      <c r="H11" s="1"/>
      <c r="I11" s="1"/>
      <c r="J11" s="1"/>
      <c r="K11" s="1"/>
      <c r="L11" s="1"/>
      <c r="M11" s="1"/>
      <c r="N11" s="1"/>
      <c r="O11" s="5">
        <v>0</v>
      </c>
      <c r="P11" s="5">
        <v>64530.371619999998</v>
      </c>
      <c r="Q11" s="5">
        <v>10141.06309</v>
      </c>
      <c r="R11" s="6">
        <f>R12+R14+R15+R18+R21+R22+R23+R24+R25+R26+R27</f>
        <v>84626</v>
      </c>
      <c r="S11" s="6">
        <f t="shared" ref="S11:AD11" si="0">S12+S14+S15+S18+S21+S22+S23+S24+S25+S26+S27</f>
        <v>74671.434710000001</v>
      </c>
      <c r="T11" s="6">
        <f t="shared" si="0"/>
        <v>74671.434710000001</v>
      </c>
      <c r="U11" s="6">
        <f t="shared" si="0"/>
        <v>0</v>
      </c>
      <c r="V11" s="6">
        <f t="shared" si="0"/>
        <v>0</v>
      </c>
      <c r="W11" s="6">
        <f t="shared" si="0"/>
        <v>0</v>
      </c>
      <c r="X11" s="6">
        <f t="shared" si="0"/>
        <v>0</v>
      </c>
      <c r="Y11" s="6">
        <f t="shared" si="0"/>
        <v>4605.692</v>
      </c>
      <c r="Z11" s="6">
        <f t="shared" si="0"/>
        <v>81886.986990000019</v>
      </c>
      <c r="AA11" s="6">
        <f t="shared" si="0"/>
        <v>77281.294990000009</v>
      </c>
      <c r="AB11" s="6">
        <f t="shared" si="0"/>
        <v>4605.692</v>
      </c>
      <c r="AC11" s="6">
        <f t="shared" si="0"/>
        <v>81886.986990000019</v>
      </c>
      <c r="AD11" s="6">
        <f t="shared" si="0"/>
        <v>12488.900000000001</v>
      </c>
      <c r="AE11" s="6">
        <v>77281.294989999995</v>
      </c>
      <c r="AF11" s="6">
        <v>-2609.8602799999999</v>
      </c>
      <c r="AG11" s="7">
        <v>1.0349512539853543</v>
      </c>
      <c r="AH11" s="6">
        <v>-2609.8602799999999</v>
      </c>
      <c r="AI11" s="7">
        <v>1.0349512539853543</v>
      </c>
      <c r="AJ11" s="6">
        <v>0</v>
      </c>
      <c r="AK11" s="8"/>
      <c r="AL11" s="9">
        <f>AD11/R11*100</f>
        <v>14.757757663129537</v>
      </c>
      <c r="AM11" s="6">
        <f>AM12+AM14+AM15+AM18+AM21+AM22+AM23+AM24+AM25+AM26+AM27</f>
        <v>14686.400000000003</v>
      </c>
      <c r="AN11" s="9">
        <f>AD11/AM11*100</f>
        <v>85.037177252424001</v>
      </c>
    </row>
    <row r="12" spans="1:41" ht="19.5" customHeight="1" outlineLevel="1" x14ac:dyDescent="0.25">
      <c r="A12" s="1" t="s">
        <v>14</v>
      </c>
      <c r="B12" s="11" t="s">
        <v>15</v>
      </c>
      <c r="C12" s="1" t="s">
        <v>14</v>
      </c>
      <c r="D12" s="1"/>
      <c r="E12" s="1"/>
      <c r="F12" s="4"/>
      <c r="G12" s="1"/>
      <c r="H12" s="1"/>
      <c r="I12" s="1"/>
      <c r="J12" s="1"/>
      <c r="K12" s="1"/>
      <c r="L12" s="1"/>
      <c r="M12" s="1"/>
      <c r="N12" s="1"/>
      <c r="O12" s="5">
        <v>0</v>
      </c>
      <c r="P12" s="5">
        <v>24256.312999999998</v>
      </c>
      <c r="Q12" s="5">
        <v>67.278729999999996</v>
      </c>
      <c r="R12" s="6">
        <f>R13</f>
        <v>26051.5</v>
      </c>
      <c r="S12" s="6">
        <v>24323.59173</v>
      </c>
      <c r="T12" s="6">
        <v>24323.59173</v>
      </c>
      <c r="U12" s="6">
        <v>0</v>
      </c>
      <c r="V12" s="6">
        <v>0</v>
      </c>
      <c r="W12" s="6">
        <v>0</v>
      </c>
      <c r="X12" s="6">
        <v>0</v>
      </c>
      <c r="Y12" s="6">
        <v>0</v>
      </c>
      <c r="Z12" s="6">
        <v>23975.035159999999</v>
      </c>
      <c r="AA12" s="6">
        <v>23975.035159999999</v>
      </c>
      <c r="AB12" s="6">
        <v>0</v>
      </c>
      <c r="AC12" s="6">
        <v>23975.035159999999</v>
      </c>
      <c r="AD12" s="6">
        <f>AD13</f>
        <v>5404.6</v>
      </c>
      <c r="AE12" s="6">
        <v>23975.035159999999</v>
      </c>
      <c r="AF12" s="6">
        <v>348.55657000000002</v>
      </c>
      <c r="AG12" s="7">
        <v>0.98567002053524433</v>
      </c>
      <c r="AH12" s="6">
        <v>348.55657000000002</v>
      </c>
      <c r="AI12" s="7">
        <v>0.98567002053524433</v>
      </c>
      <c r="AJ12" s="6">
        <v>0</v>
      </c>
      <c r="AK12" s="8"/>
      <c r="AL12" s="9">
        <f t="shared" ref="AL12:AL33" si="1">AD12/R12*100</f>
        <v>20.745830374450609</v>
      </c>
      <c r="AM12" s="6">
        <f>AM13</f>
        <v>4562.5</v>
      </c>
      <c r="AN12" s="9">
        <f t="shared" ref="AN12:AN33" si="2">AD12/AM12*100</f>
        <v>118.45698630136987</v>
      </c>
    </row>
    <row r="13" spans="1:41" ht="19.5" customHeight="1" outlineLevel="3" x14ac:dyDescent="0.25">
      <c r="A13" s="1" t="s">
        <v>16</v>
      </c>
      <c r="B13" s="11" t="s">
        <v>17</v>
      </c>
      <c r="C13" s="1" t="s">
        <v>16</v>
      </c>
      <c r="D13" s="1"/>
      <c r="E13" s="1"/>
      <c r="F13" s="4"/>
      <c r="G13" s="1"/>
      <c r="H13" s="1"/>
      <c r="I13" s="1"/>
      <c r="J13" s="1"/>
      <c r="K13" s="1"/>
      <c r="L13" s="1"/>
      <c r="M13" s="1"/>
      <c r="N13" s="1"/>
      <c r="O13" s="5">
        <v>0</v>
      </c>
      <c r="P13" s="5">
        <v>24256.312999999998</v>
      </c>
      <c r="Q13" s="5">
        <v>67.278729999999996</v>
      </c>
      <c r="R13" s="6">
        <v>26051.5</v>
      </c>
      <c r="S13" s="6">
        <v>24323.59173</v>
      </c>
      <c r="T13" s="6">
        <v>24323.59173</v>
      </c>
      <c r="U13" s="6">
        <v>0</v>
      </c>
      <c r="V13" s="6">
        <v>0</v>
      </c>
      <c r="W13" s="6">
        <v>0</v>
      </c>
      <c r="X13" s="6">
        <v>0</v>
      </c>
      <c r="Y13" s="6">
        <v>0</v>
      </c>
      <c r="Z13" s="6">
        <v>23975.035159999999</v>
      </c>
      <c r="AA13" s="6">
        <v>23975.035159999999</v>
      </c>
      <c r="AB13" s="6">
        <v>0</v>
      </c>
      <c r="AC13" s="6">
        <v>23975.035159999999</v>
      </c>
      <c r="AD13" s="6">
        <v>5404.6</v>
      </c>
      <c r="AE13" s="6">
        <v>23975.035159999999</v>
      </c>
      <c r="AF13" s="6">
        <v>348.55657000000002</v>
      </c>
      <c r="AG13" s="7">
        <v>0.98567002053524433</v>
      </c>
      <c r="AH13" s="6">
        <v>348.55657000000002</v>
      </c>
      <c r="AI13" s="7">
        <v>0.98567002053524433</v>
      </c>
      <c r="AJ13" s="6">
        <v>0</v>
      </c>
      <c r="AK13" s="8"/>
      <c r="AL13" s="9">
        <f t="shared" si="1"/>
        <v>20.745830374450609</v>
      </c>
      <c r="AM13" s="6">
        <v>4562.5</v>
      </c>
      <c r="AN13" s="9">
        <f t="shared" si="2"/>
        <v>118.45698630136987</v>
      </c>
    </row>
    <row r="14" spans="1:41" ht="28.5" outlineLevel="1" x14ac:dyDescent="0.25">
      <c r="A14" s="1" t="s">
        <v>18</v>
      </c>
      <c r="B14" s="11" t="s">
        <v>19</v>
      </c>
      <c r="C14" s="1" t="s">
        <v>18</v>
      </c>
      <c r="D14" s="1"/>
      <c r="E14" s="1"/>
      <c r="F14" s="4"/>
      <c r="G14" s="1"/>
      <c r="H14" s="1"/>
      <c r="I14" s="1"/>
      <c r="J14" s="1"/>
      <c r="K14" s="1"/>
      <c r="L14" s="1"/>
      <c r="M14" s="1"/>
      <c r="N14" s="1"/>
      <c r="O14" s="5">
        <v>0</v>
      </c>
      <c r="P14" s="5">
        <v>3905.0616199999999</v>
      </c>
      <c r="Q14" s="5">
        <v>0</v>
      </c>
      <c r="R14" s="6">
        <v>4218.7</v>
      </c>
      <c r="S14" s="6">
        <v>3905.0616199999999</v>
      </c>
      <c r="T14" s="6">
        <v>3905.0616199999999</v>
      </c>
      <c r="U14" s="6">
        <v>0</v>
      </c>
      <c r="V14" s="6">
        <v>0</v>
      </c>
      <c r="W14" s="6">
        <v>0</v>
      </c>
      <c r="X14" s="6">
        <v>0</v>
      </c>
      <c r="Y14" s="6">
        <v>0</v>
      </c>
      <c r="Z14" s="6">
        <v>4506.2002300000004</v>
      </c>
      <c r="AA14" s="6">
        <v>4506.2002300000004</v>
      </c>
      <c r="AB14" s="6">
        <v>0</v>
      </c>
      <c r="AC14" s="6">
        <v>4506.2002300000004</v>
      </c>
      <c r="AD14" s="6">
        <v>1072.8</v>
      </c>
      <c r="AE14" s="6">
        <v>4506.2002300000004</v>
      </c>
      <c r="AF14" s="6">
        <v>-601.13860999999997</v>
      </c>
      <c r="AG14" s="7">
        <v>1.1539383160873145</v>
      </c>
      <c r="AH14" s="6">
        <v>-601.13860999999997</v>
      </c>
      <c r="AI14" s="7">
        <v>1.1539383160873145</v>
      </c>
      <c r="AJ14" s="6">
        <v>0</v>
      </c>
      <c r="AK14" s="8"/>
      <c r="AL14" s="9">
        <f t="shared" si="1"/>
        <v>25.429634721596699</v>
      </c>
      <c r="AM14" s="6">
        <v>1067.0999999999999</v>
      </c>
      <c r="AN14" s="9">
        <f t="shared" si="2"/>
        <v>100.5341579983132</v>
      </c>
    </row>
    <row r="15" spans="1:41" outlineLevel="1" x14ac:dyDescent="0.25">
      <c r="A15" s="1" t="s">
        <v>20</v>
      </c>
      <c r="B15" s="11" t="s">
        <v>21</v>
      </c>
      <c r="C15" s="1" t="s">
        <v>20</v>
      </c>
      <c r="D15" s="1"/>
      <c r="E15" s="1"/>
      <c r="F15" s="4"/>
      <c r="G15" s="1"/>
      <c r="H15" s="1"/>
      <c r="I15" s="1"/>
      <c r="J15" s="1"/>
      <c r="K15" s="1"/>
      <c r="L15" s="1"/>
      <c r="M15" s="1"/>
      <c r="N15" s="1"/>
      <c r="O15" s="5">
        <v>0</v>
      </c>
      <c r="P15" s="5">
        <v>14138.923000000001</v>
      </c>
      <c r="Q15" s="5">
        <v>10175.54155</v>
      </c>
      <c r="R15" s="6">
        <f>R16+R17</f>
        <v>28722.5</v>
      </c>
      <c r="S15" s="6">
        <v>24314.464550000001</v>
      </c>
      <c r="T15" s="6">
        <v>24314.464550000001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27657.29149</v>
      </c>
      <c r="AA15" s="6">
        <v>27657.29149</v>
      </c>
      <c r="AB15" s="6">
        <v>0</v>
      </c>
      <c r="AC15" s="6">
        <v>27657.29149</v>
      </c>
      <c r="AD15" s="6">
        <f>AD16+AD17</f>
        <v>3457.2</v>
      </c>
      <c r="AE15" s="6">
        <v>27657.29149</v>
      </c>
      <c r="AF15" s="6">
        <v>-3342.8269399999999</v>
      </c>
      <c r="AG15" s="7">
        <v>1.1374830580013739</v>
      </c>
      <c r="AH15" s="6">
        <v>-3342.8269399999999</v>
      </c>
      <c r="AI15" s="7">
        <v>1.1374830580013739</v>
      </c>
      <c r="AJ15" s="6">
        <v>0</v>
      </c>
      <c r="AK15" s="8"/>
      <c r="AL15" s="9">
        <f t="shared" si="1"/>
        <v>12.03655670641483</v>
      </c>
      <c r="AM15" s="6">
        <f>AM16+AM17</f>
        <v>5299.8</v>
      </c>
      <c r="AN15" s="9">
        <f t="shared" si="2"/>
        <v>65.232650288690124</v>
      </c>
    </row>
    <row r="16" spans="1:41" ht="28.5" outlineLevel="3" x14ac:dyDescent="0.25">
      <c r="A16" s="1" t="s">
        <v>22</v>
      </c>
      <c r="B16" s="11" t="s">
        <v>23</v>
      </c>
      <c r="C16" s="1" t="s">
        <v>22</v>
      </c>
      <c r="D16" s="1"/>
      <c r="E16" s="1"/>
      <c r="F16" s="4"/>
      <c r="G16" s="1"/>
      <c r="H16" s="1"/>
      <c r="I16" s="1"/>
      <c r="J16" s="1"/>
      <c r="K16" s="1"/>
      <c r="L16" s="1"/>
      <c r="M16" s="1"/>
      <c r="N16" s="1"/>
      <c r="O16" s="5">
        <v>0</v>
      </c>
      <c r="P16" s="5">
        <v>13852.656999999999</v>
      </c>
      <c r="Q16" s="5">
        <v>10299.708689999999</v>
      </c>
      <c r="R16" s="6">
        <v>28615.3</v>
      </c>
      <c r="S16" s="6">
        <v>24152.365689999999</v>
      </c>
      <c r="T16" s="6">
        <v>24152.365689999999</v>
      </c>
      <c r="U16" s="6">
        <v>0</v>
      </c>
      <c r="V16" s="6">
        <v>0</v>
      </c>
      <c r="W16" s="6">
        <v>0</v>
      </c>
      <c r="X16" s="6">
        <v>0</v>
      </c>
      <c r="Y16" s="6">
        <v>0</v>
      </c>
      <c r="Z16" s="6">
        <v>27535.75434</v>
      </c>
      <c r="AA16" s="6">
        <v>27535.75434</v>
      </c>
      <c r="AB16" s="6">
        <v>0</v>
      </c>
      <c r="AC16" s="6">
        <v>27535.75434</v>
      </c>
      <c r="AD16" s="6">
        <v>3241.1</v>
      </c>
      <c r="AE16" s="6">
        <v>27535.75434</v>
      </c>
      <c r="AF16" s="6">
        <v>-3383.3886499999999</v>
      </c>
      <c r="AG16" s="7">
        <v>1.1400851864130581</v>
      </c>
      <c r="AH16" s="6">
        <v>-3383.3886499999999</v>
      </c>
      <c r="AI16" s="7">
        <v>1.1400851864130581</v>
      </c>
      <c r="AJ16" s="6">
        <v>0</v>
      </c>
      <c r="AK16" s="8"/>
      <c r="AL16" s="9">
        <f t="shared" si="1"/>
        <v>11.326458223397973</v>
      </c>
      <c r="AM16" s="6">
        <v>5296</v>
      </c>
      <c r="AN16" s="9">
        <f t="shared" si="2"/>
        <v>61.19901812688822</v>
      </c>
    </row>
    <row r="17" spans="1:40" ht="19.5" customHeight="1" outlineLevel="3" x14ac:dyDescent="0.25">
      <c r="A17" s="1" t="s">
        <v>24</v>
      </c>
      <c r="B17" s="11" t="s">
        <v>25</v>
      </c>
      <c r="C17" s="1" t="s">
        <v>24</v>
      </c>
      <c r="D17" s="1"/>
      <c r="E17" s="1"/>
      <c r="F17" s="4"/>
      <c r="G17" s="1"/>
      <c r="H17" s="1"/>
      <c r="I17" s="1"/>
      <c r="J17" s="1"/>
      <c r="K17" s="1"/>
      <c r="L17" s="1"/>
      <c r="M17" s="1"/>
      <c r="N17" s="1"/>
      <c r="O17" s="5">
        <v>0</v>
      </c>
      <c r="P17" s="5">
        <v>286.26600000000002</v>
      </c>
      <c r="Q17" s="5">
        <v>-124.16714</v>
      </c>
      <c r="R17" s="6">
        <v>107.2</v>
      </c>
      <c r="S17" s="6">
        <v>162.09886</v>
      </c>
      <c r="T17" s="6">
        <v>162.09886</v>
      </c>
      <c r="U17" s="6">
        <v>0</v>
      </c>
      <c r="V17" s="6">
        <v>0</v>
      </c>
      <c r="W17" s="6">
        <v>0</v>
      </c>
      <c r="X17" s="6">
        <v>0</v>
      </c>
      <c r="Y17" s="6">
        <v>0</v>
      </c>
      <c r="Z17" s="6">
        <v>121.53715</v>
      </c>
      <c r="AA17" s="6">
        <v>121.53715</v>
      </c>
      <c r="AB17" s="6">
        <v>0</v>
      </c>
      <c r="AC17" s="6">
        <v>121.53715</v>
      </c>
      <c r="AD17" s="6">
        <v>216.1</v>
      </c>
      <c r="AE17" s="6">
        <v>121.53715</v>
      </c>
      <c r="AF17" s="6">
        <v>40.561709999999998</v>
      </c>
      <c r="AG17" s="7">
        <v>0.74977177507602455</v>
      </c>
      <c r="AH17" s="6">
        <v>40.561709999999998</v>
      </c>
      <c r="AI17" s="7">
        <v>0.74977177507602455</v>
      </c>
      <c r="AJ17" s="6">
        <v>0</v>
      </c>
      <c r="AK17" s="8"/>
      <c r="AL17" s="9">
        <f t="shared" si="1"/>
        <v>201.5858208955224</v>
      </c>
      <c r="AM17" s="6">
        <v>3.8</v>
      </c>
      <c r="AN17" s="9">
        <f t="shared" si="2"/>
        <v>5686.8421052631584</v>
      </c>
    </row>
    <row r="18" spans="1:40" outlineLevel="1" x14ac:dyDescent="0.25">
      <c r="A18" s="1" t="s">
        <v>26</v>
      </c>
      <c r="B18" s="11" t="s">
        <v>27</v>
      </c>
      <c r="C18" s="1" t="s">
        <v>26</v>
      </c>
      <c r="D18" s="1"/>
      <c r="E18" s="1"/>
      <c r="F18" s="4"/>
      <c r="G18" s="1"/>
      <c r="H18" s="1"/>
      <c r="I18" s="1"/>
      <c r="J18" s="1"/>
      <c r="K18" s="1"/>
      <c r="L18" s="1"/>
      <c r="M18" s="1"/>
      <c r="N18" s="1"/>
      <c r="O18" s="5">
        <v>0</v>
      </c>
      <c r="P18" s="5">
        <v>17234.174999999999</v>
      </c>
      <c r="Q18" s="5">
        <v>-724.59676999999999</v>
      </c>
      <c r="R18" s="6">
        <f>R19+R20</f>
        <v>18397.400000000001</v>
      </c>
      <c r="S18" s="6">
        <v>16509.578229999999</v>
      </c>
      <c r="T18" s="6">
        <v>16509.578229999999</v>
      </c>
      <c r="U18" s="6">
        <v>0</v>
      </c>
      <c r="V18" s="6">
        <v>0</v>
      </c>
      <c r="W18" s="6">
        <v>0</v>
      </c>
      <c r="X18" s="6">
        <v>0</v>
      </c>
      <c r="Y18" s="6">
        <v>0</v>
      </c>
      <c r="Z18" s="6">
        <v>15344.637790000001</v>
      </c>
      <c r="AA18" s="6">
        <v>15344.637790000001</v>
      </c>
      <c r="AB18" s="6">
        <v>0</v>
      </c>
      <c r="AC18" s="6">
        <v>15344.637790000001</v>
      </c>
      <c r="AD18" s="6">
        <f>AD19+AD20</f>
        <v>1773.3</v>
      </c>
      <c r="AE18" s="6">
        <v>15344.637790000001</v>
      </c>
      <c r="AF18" s="6">
        <v>1164.9404400000001</v>
      </c>
      <c r="AG18" s="7">
        <v>0.92943850995035382</v>
      </c>
      <c r="AH18" s="6">
        <v>1164.9404400000001</v>
      </c>
      <c r="AI18" s="7">
        <v>0.92943850995035382</v>
      </c>
      <c r="AJ18" s="6">
        <v>0</v>
      </c>
      <c r="AK18" s="8"/>
      <c r="AL18" s="9">
        <f t="shared" si="1"/>
        <v>9.6388620131105469</v>
      </c>
      <c r="AM18" s="6">
        <f>AM19+AM20</f>
        <v>1961</v>
      </c>
      <c r="AN18" s="9">
        <f t="shared" si="2"/>
        <v>90.428352881183073</v>
      </c>
    </row>
    <row r="19" spans="1:40" ht="17.25" customHeight="1" outlineLevel="3" x14ac:dyDescent="0.25">
      <c r="A19" s="1" t="s">
        <v>28</v>
      </c>
      <c r="B19" s="11" t="s">
        <v>29</v>
      </c>
      <c r="C19" s="1" t="s">
        <v>28</v>
      </c>
      <c r="D19" s="1"/>
      <c r="E19" s="1"/>
      <c r="F19" s="4"/>
      <c r="G19" s="1"/>
      <c r="H19" s="1"/>
      <c r="I19" s="1"/>
      <c r="J19" s="1"/>
      <c r="K19" s="1"/>
      <c r="L19" s="1"/>
      <c r="M19" s="1"/>
      <c r="N19" s="1"/>
      <c r="O19" s="5">
        <v>0</v>
      </c>
      <c r="P19" s="5">
        <v>4612.6499999999996</v>
      </c>
      <c r="Q19" s="5">
        <v>-358.06682000000001</v>
      </c>
      <c r="R19" s="6">
        <v>6555.3</v>
      </c>
      <c r="S19" s="6">
        <v>4254.5831799999996</v>
      </c>
      <c r="T19" s="6">
        <v>4254.5831799999996</v>
      </c>
      <c r="U19" s="6">
        <v>0</v>
      </c>
      <c r="V19" s="6">
        <v>0</v>
      </c>
      <c r="W19" s="6">
        <v>0</v>
      </c>
      <c r="X19" s="6">
        <v>0</v>
      </c>
      <c r="Y19" s="6">
        <v>0</v>
      </c>
      <c r="Z19" s="6">
        <v>4187.0606100000005</v>
      </c>
      <c r="AA19" s="6">
        <v>4187.0606100000005</v>
      </c>
      <c r="AB19" s="6">
        <v>0</v>
      </c>
      <c r="AC19" s="6">
        <v>4187.0606100000005</v>
      </c>
      <c r="AD19" s="6">
        <v>381.3</v>
      </c>
      <c r="AE19" s="6">
        <v>4187.0606100000005</v>
      </c>
      <c r="AF19" s="6">
        <v>67.522570000000002</v>
      </c>
      <c r="AG19" s="7">
        <v>0.98412945119573381</v>
      </c>
      <c r="AH19" s="6">
        <v>67.522570000000002</v>
      </c>
      <c r="AI19" s="7">
        <v>0.98412945119573381</v>
      </c>
      <c r="AJ19" s="6">
        <v>0</v>
      </c>
      <c r="AK19" s="8"/>
      <c r="AL19" s="9">
        <f t="shared" si="1"/>
        <v>5.8166674294082652</v>
      </c>
      <c r="AM19" s="6">
        <v>267.39999999999998</v>
      </c>
      <c r="AN19" s="9">
        <f t="shared" si="2"/>
        <v>142.59536275243084</v>
      </c>
    </row>
    <row r="20" spans="1:40" ht="19.5" customHeight="1" outlineLevel="3" x14ac:dyDescent="0.25">
      <c r="A20" s="1" t="s">
        <v>30</v>
      </c>
      <c r="B20" s="11" t="s">
        <v>31</v>
      </c>
      <c r="C20" s="1" t="s">
        <v>30</v>
      </c>
      <c r="D20" s="1"/>
      <c r="E20" s="1"/>
      <c r="F20" s="4"/>
      <c r="G20" s="1"/>
      <c r="H20" s="1"/>
      <c r="I20" s="1"/>
      <c r="J20" s="1"/>
      <c r="K20" s="1"/>
      <c r="L20" s="1"/>
      <c r="M20" s="1"/>
      <c r="N20" s="1"/>
      <c r="O20" s="5">
        <v>0</v>
      </c>
      <c r="P20" s="5">
        <v>12621.525</v>
      </c>
      <c r="Q20" s="5">
        <v>-366.52994999999999</v>
      </c>
      <c r="R20" s="6">
        <v>11842.1</v>
      </c>
      <c r="S20" s="6">
        <v>12254.99505</v>
      </c>
      <c r="T20" s="6">
        <v>12254.99505</v>
      </c>
      <c r="U20" s="6">
        <v>0</v>
      </c>
      <c r="V20" s="6">
        <v>0</v>
      </c>
      <c r="W20" s="6">
        <v>0</v>
      </c>
      <c r="X20" s="6">
        <v>0</v>
      </c>
      <c r="Y20" s="6">
        <v>0</v>
      </c>
      <c r="Z20" s="6">
        <v>11157.57718</v>
      </c>
      <c r="AA20" s="6">
        <v>11157.57718</v>
      </c>
      <c r="AB20" s="6">
        <v>0</v>
      </c>
      <c r="AC20" s="6">
        <v>11157.57718</v>
      </c>
      <c r="AD20" s="6">
        <v>1392</v>
      </c>
      <c r="AE20" s="6">
        <v>11157.57718</v>
      </c>
      <c r="AF20" s="6">
        <v>1097.41787</v>
      </c>
      <c r="AG20" s="7">
        <v>0.91045138202646603</v>
      </c>
      <c r="AH20" s="6">
        <v>1097.41787</v>
      </c>
      <c r="AI20" s="7">
        <v>0.91045138202646603</v>
      </c>
      <c r="AJ20" s="6">
        <v>0</v>
      </c>
      <c r="AK20" s="8"/>
      <c r="AL20" s="9">
        <f t="shared" si="1"/>
        <v>11.754671890965284</v>
      </c>
      <c r="AM20" s="6">
        <v>1693.6</v>
      </c>
      <c r="AN20" s="9">
        <f t="shared" si="2"/>
        <v>82.191780821917817</v>
      </c>
    </row>
    <row r="21" spans="1:40" ht="21.75" customHeight="1" outlineLevel="1" x14ac:dyDescent="0.25">
      <c r="A21" s="1" t="s">
        <v>32</v>
      </c>
      <c r="B21" s="11" t="s">
        <v>33</v>
      </c>
      <c r="C21" s="1" t="s">
        <v>32</v>
      </c>
      <c r="D21" s="1"/>
      <c r="E21" s="1"/>
      <c r="F21" s="4"/>
      <c r="G21" s="1"/>
      <c r="H21" s="1"/>
      <c r="I21" s="1"/>
      <c r="J21" s="1"/>
      <c r="K21" s="1"/>
      <c r="L21" s="1"/>
      <c r="M21" s="1"/>
      <c r="N21" s="1"/>
      <c r="O21" s="5">
        <v>0</v>
      </c>
      <c r="P21" s="5">
        <v>18.8</v>
      </c>
      <c r="Q21" s="5">
        <v>-14.971</v>
      </c>
      <c r="R21" s="6">
        <v>1.4</v>
      </c>
      <c r="S21" s="6">
        <v>3.8290000000000002</v>
      </c>
      <c r="T21" s="6">
        <v>3.8290000000000002</v>
      </c>
      <c r="U21" s="6">
        <v>0</v>
      </c>
      <c r="V21" s="6">
        <v>0</v>
      </c>
      <c r="W21" s="6">
        <v>0</v>
      </c>
      <c r="X21" s="6">
        <v>0</v>
      </c>
      <c r="Y21" s="6">
        <v>0</v>
      </c>
      <c r="Z21" s="6">
        <v>1.73</v>
      </c>
      <c r="AA21" s="6">
        <v>1.73</v>
      </c>
      <c r="AB21" s="6">
        <v>0</v>
      </c>
      <c r="AC21" s="6">
        <v>1.73</v>
      </c>
      <c r="AD21" s="6">
        <v>0.1</v>
      </c>
      <c r="AE21" s="6">
        <v>1.73</v>
      </c>
      <c r="AF21" s="6">
        <v>2.0990000000000002</v>
      </c>
      <c r="AG21" s="7">
        <v>0.45181509532515018</v>
      </c>
      <c r="AH21" s="6">
        <v>2.0990000000000002</v>
      </c>
      <c r="AI21" s="7">
        <v>0.45181509532515018</v>
      </c>
      <c r="AJ21" s="6">
        <v>0</v>
      </c>
      <c r="AK21" s="8"/>
      <c r="AL21" s="9">
        <f t="shared" si="1"/>
        <v>7.1428571428571441</v>
      </c>
      <c r="AM21" s="6">
        <v>0.2</v>
      </c>
      <c r="AN21" s="9">
        <f t="shared" si="2"/>
        <v>50</v>
      </c>
    </row>
    <row r="22" spans="1:40" ht="28.5" outlineLevel="1" x14ac:dyDescent="0.25">
      <c r="A22" s="1" t="s">
        <v>34</v>
      </c>
      <c r="B22" s="11" t="s">
        <v>35</v>
      </c>
      <c r="C22" s="1" t="s">
        <v>34</v>
      </c>
      <c r="D22" s="1"/>
      <c r="E22" s="1"/>
      <c r="F22" s="4"/>
      <c r="G22" s="1"/>
      <c r="H22" s="1"/>
      <c r="I22" s="1"/>
      <c r="J22" s="1"/>
      <c r="K22" s="1"/>
      <c r="L22" s="1"/>
      <c r="M22" s="1"/>
      <c r="N22" s="1"/>
      <c r="O22" s="5">
        <v>0</v>
      </c>
      <c r="P22" s="5">
        <v>0</v>
      </c>
      <c r="Q22" s="5">
        <v>-0.12180000000000001</v>
      </c>
      <c r="R22" s="6"/>
      <c r="S22" s="6">
        <v>-0.12180000000000001</v>
      </c>
      <c r="T22" s="6">
        <v>-0.12180000000000001</v>
      </c>
      <c r="U22" s="6">
        <v>0</v>
      </c>
      <c r="V22" s="6">
        <v>0</v>
      </c>
      <c r="W22" s="6">
        <v>0</v>
      </c>
      <c r="X22" s="6">
        <v>0</v>
      </c>
      <c r="Y22" s="6">
        <v>0</v>
      </c>
      <c r="Z22" s="6">
        <v>-3.3990200000000002</v>
      </c>
      <c r="AA22" s="6">
        <v>-3.3990200000000002</v>
      </c>
      <c r="AB22" s="6">
        <v>0</v>
      </c>
      <c r="AC22" s="6">
        <v>-3.3990200000000002</v>
      </c>
      <c r="AD22" s="6"/>
      <c r="AE22" s="6">
        <v>-3.3990200000000002</v>
      </c>
      <c r="AF22" s="6">
        <v>3.2772199999999998</v>
      </c>
      <c r="AG22" s="7">
        <v>27.906568144499179</v>
      </c>
      <c r="AH22" s="6">
        <v>3.2772199999999998</v>
      </c>
      <c r="AI22" s="7">
        <v>27.906568144499179</v>
      </c>
      <c r="AJ22" s="6">
        <v>0</v>
      </c>
      <c r="AK22" s="8"/>
      <c r="AL22" s="9"/>
      <c r="AM22" s="6">
        <v>1.7</v>
      </c>
      <c r="AN22" s="9"/>
    </row>
    <row r="23" spans="1:40" ht="29.25" customHeight="1" outlineLevel="1" x14ac:dyDescent="0.25">
      <c r="A23" s="1" t="s">
        <v>36</v>
      </c>
      <c r="B23" s="11" t="s">
        <v>37</v>
      </c>
      <c r="C23" s="1" t="s">
        <v>36</v>
      </c>
      <c r="D23" s="1"/>
      <c r="E23" s="1"/>
      <c r="F23" s="4"/>
      <c r="G23" s="1"/>
      <c r="H23" s="1"/>
      <c r="I23" s="1"/>
      <c r="J23" s="1"/>
      <c r="K23" s="1"/>
      <c r="L23" s="1"/>
      <c r="M23" s="1"/>
      <c r="N23" s="1"/>
      <c r="O23" s="5">
        <v>0</v>
      </c>
      <c r="P23" s="5">
        <v>4002.8319999999999</v>
      </c>
      <c r="Q23" s="5">
        <v>-1157.34752</v>
      </c>
      <c r="R23" s="6">
        <v>4699.3999999999996</v>
      </c>
      <c r="S23" s="6">
        <v>2845.4844800000001</v>
      </c>
      <c r="T23" s="6">
        <v>2845.4844800000001</v>
      </c>
      <c r="U23" s="6">
        <v>0</v>
      </c>
      <c r="V23" s="6">
        <v>0</v>
      </c>
      <c r="W23" s="6">
        <v>0</v>
      </c>
      <c r="X23" s="6">
        <v>0</v>
      </c>
      <c r="Y23" s="6">
        <v>0</v>
      </c>
      <c r="Z23" s="6">
        <v>2676.13366</v>
      </c>
      <c r="AA23" s="6">
        <v>2676.13366</v>
      </c>
      <c r="AB23" s="6">
        <v>0</v>
      </c>
      <c r="AC23" s="6">
        <v>2676.13366</v>
      </c>
      <c r="AD23" s="6">
        <v>533</v>
      </c>
      <c r="AE23" s="6">
        <v>2676.13366</v>
      </c>
      <c r="AF23" s="6">
        <v>169.35082</v>
      </c>
      <c r="AG23" s="7">
        <v>0.94048436349229358</v>
      </c>
      <c r="AH23" s="6">
        <v>169.35082</v>
      </c>
      <c r="AI23" s="7">
        <v>0.94048436349229358</v>
      </c>
      <c r="AJ23" s="6">
        <v>0</v>
      </c>
      <c r="AK23" s="8"/>
      <c r="AL23" s="9">
        <f t="shared" si="1"/>
        <v>11.341873430650722</v>
      </c>
      <c r="AM23" s="6">
        <v>725.9</v>
      </c>
      <c r="AN23" s="9">
        <f t="shared" si="2"/>
        <v>73.426091748174684</v>
      </c>
    </row>
    <row r="24" spans="1:40" ht="28.5" outlineLevel="1" x14ac:dyDescent="0.25">
      <c r="A24" s="1" t="s">
        <v>38</v>
      </c>
      <c r="B24" s="11" t="s">
        <v>39</v>
      </c>
      <c r="C24" s="1" t="s">
        <v>38</v>
      </c>
      <c r="D24" s="1"/>
      <c r="E24" s="1"/>
      <c r="F24" s="4"/>
      <c r="G24" s="1"/>
      <c r="H24" s="1"/>
      <c r="I24" s="1"/>
      <c r="J24" s="1"/>
      <c r="K24" s="1"/>
      <c r="L24" s="1"/>
      <c r="M24" s="1"/>
      <c r="N24" s="1"/>
      <c r="O24" s="5">
        <v>0</v>
      </c>
      <c r="P24" s="5">
        <v>195.06700000000001</v>
      </c>
      <c r="Q24" s="5">
        <v>734.92603999999994</v>
      </c>
      <c r="R24" s="6">
        <v>764.1</v>
      </c>
      <c r="S24" s="6">
        <v>929.99303999999995</v>
      </c>
      <c r="T24" s="6">
        <v>929.99303999999995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6">
        <v>1351.26081</v>
      </c>
      <c r="AA24" s="6">
        <v>1351.26081</v>
      </c>
      <c r="AB24" s="6">
        <v>0</v>
      </c>
      <c r="AC24" s="6">
        <v>1351.26081</v>
      </c>
      <c r="AD24" s="6">
        <v>166.1</v>
      </c>
      <c r="AE24" s="6">
        <v>1351.26081</v>
      </c>
      <c r="AF24" s="6">
        <v>-421.26776999999998</v>
      </c>
      <c r="AG24" s="7">
        <v>1.4529794868142238</v>
      </c>
      <c r="AH24" s="6">
        <v>-421.26776999999998</v>
      </c>
      <c r="AI24" s="7">
        <v>1.4529794868142238</v>
      </c>
      <c r="AJ24" s="6">
        <v>0</v>
      </c>
      <c r="AK24" s="8"/>
      <c r="AL24" s="9">
        <f t="shared" si="1"/>
        <v>21.737992409370499</v>
      </c>
      <c r="AM24" s="6">
        <v>454.5</v>
      </c>
      <c r="AN24" s="9">
        <f t="shared" si="2"/>
        <v>36.545654565456545</v>
      </c>
    </row>
    <row r="25" spans="1:40" ht="28.5" outlineLevel="1" x14ac:dyDescent="0.25">
      <c r="A25" s="1" t="s">
        <v>40</v>
      </c>
      <c r="B25" s="11" t="s">
        <v>41</v>
      </c>
      <c r="C25" s="1" t="s">
        <v>40</v>
      </c>
      <c r="D25" s="1"/>
      <c r="E25" s="1"/>
      <c r="F25" s="4"/>
      <c r="G25" s="1"/>
      <c r="H25" s="1"/>
      <c r="I25" s="1"/>
      <c r="J25" s="1"/>
      <c r="K25" s="1"/>
      <c r="L25" s="1"/>
      <c r="M25" s="1"/>
      <c r="N25" s="1"/>
      <c r="O25" s="5">
        <v>0</v>
      </c>
      <c r="P25" s="5">
        <v>0</v>
      </c>
      <c r="Q25" s="5">
        <v>725.55678</v>
      </c>
      <c r="R25" s="6">
        <v>222</v>
      </c>
      <c r="S25" s="6">
        <v>725.55678</v>
      </c>
      <c r="T25" s="6">
        <v>725.55678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761.18742999999995</v>
      </c>
      <c r="AA25" s="6">
        <v>761.18742999999995</v>
      </c>
      <c r="AB25" s="6">
        <v>0</v>
      </c>
      <c r="AC25" s="6">
        <v>761.18742999999995</v>
      </c>
      <c r="AD25" s="6">
        <v>43.7</v>
      </c>
      <c r="AE25" s="6">
        <v>761.18742999999995</v>
      </c>
      <c r="AF25" s="6">
        <v>-35.630650000000003</v>
      </c>
      <c r="AG25" s="7">
        <v>1.0491080105405397</v>
      </c>
      <c r="AH25" s="6">
        <v>-35.630650000000003</v>
      </c>
      <c r="AI25" s="7">
        <v>1.0491080105405397</v>
      </c>
      <c r="AJ25" s="6">
        <v>0</v>
      </c>
      <c r="AK25" s="8"/>
      <c r="AL25" s="9">
        <f t="shared" si="1"/>
        <v>19.684684684684687</v>
      </c>
      <c r="AM25" s="6">
        <v>595.6</v>
      </c>
      <c r="AN25" s="9">
        <f t="shared" si="2"/>
        <v>7.337139019476159</v>
      </c>
    </row>
    <row r="26" spans="1:40" outlineLevel="1" x14ac:dyDescent="0.25">
      <c r="A26" s="1" t="s">
        <v>42</v>
      </c>
      <c r="B26" s="11" t="s">
        <v>43</v>
      </c>
      <c r="C26" s="1" t="s">
        <v>42</v>
      </c>
      <c r="D26" s="1"/>
      <c r="E26" s="1"/>
      <c r="F26" s="4"/>
      <c r="G26" s="1"/>
      <c r="H26" s="1"/>
      <c r="I26" s="1"/>
      <c r="J26" s="1"/>
      <c r="K26" s="1"/>
      <c r="L26" s="1"/>
      <c r="M26" s="1"/>
      <c r="N26" s="1"/>
      <c r="O26" s="5">
        <v>0</v>
      </c>
      <c r="P26" s="5">
        <v>273</v>
      </c>
      <c r="Q26" s="5">
        <v>110.37730999999999</v>
      </c>
      <c r="R26" s="6">
        <v>495</v>
      </c>
      <c r="S26" s="6">
        <v>383.37731000000002</v>
      </c>
      <c r="T26" s="6">
        <v>383.37731000000002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364.02131000000003</v>
      </c>
      <c r="AA26" s="6">
        <v>364.02131000000003</v>
      </c>
      <c r="AB26" s="6">
        <v>0</v>
      </c>
      <c r="AC26" s="6">
        <v>364.02131000000003</v>
      </c>
      <c r="AD26" s="6">
        <v>38.1</v>
      </c>
      <c r="AE26" s="6">
        <v>364.02131000000003</v>
      </c>
      <c r="AF26" s="6">
        <v>19.356000000000002</v>
      </c>
      <c r="AG26" s="7">
        <v>0.94951187904156353</v>
      </c>
      <c r="AH26" s="6">
        <v>19.356000000000002</v>
      </c>
      <c r="AI26" s="7">
        <v>0.94951187904156353</v>
      </c>
      <c r="AJ26" s="6">
        <v>0</v>
      </c>
      <c r="AK26" s="8"/>
      <c r="AL26" s="9">
        <f t="shared" si="1"/>
        <v>7.6969696969696964</v>
      </c>
      <c r="AM26" s="6">
        <v>18.100000000000001</v>
      </c>
      <c r="AN26" s="9">
        <f t="shared" si="2"/>
        <v>210.49723756906076</v>
      </c>
    </row>
    <row r="27" spans="1:40" outlineLevel="1" x14ac:dyDescent="0.25">
      <c r="A27" s="1" t="s">
        <v>44</v>
      </c>
      <c r="B27" s="11" t="s">
        <v>45</v>
      </c>
      <c r="C27" s="1" t="s">
        <v>44</v>
      </c>
      <c r="D27" s="1"/>
      <c r="E27" s="1"/>
      <c r="F27" s="4"/>
      <c r="G27" s="1"/>
      <c r="H27" s="1"/>
      <c r="I27" s="1"/>
      <c r="J27" s="1"/>
      <c r="K27" s="1"/>
      <c r="L27" s="1"/>
      <c r="M27" s="1"/>
      <c r="N27" s="1"/>
      <c r="O27" s="5">
        <v>0</v>
      </c>
      <c r="P27" s="5">
        <v>506.2</v>
      </c>
      <c r="Q27" s="5">
        <v>224.41977</v>
      </c>
      <c r="R27" s="6">
        <v>1054</v>
      </c>
      <c r="S27" s="6">
        <v>730.61977000000002</v>
      </c>
      <c r="T27" s="6">
        <v>730.61977000000002</v>
      </c>
      <c r="U27" s="6">
        <v>0</v>
      </c>
      <c r="V27" s="6">
        <v>0</v>
      </c>
      <c r="W27" s="6">
        <v>0</v>
      </c>
      <c r="X27" s="6">
        <v>0</v>
      </c>
      <c r="Y27" s="6">
        <v>4605.692</v>
      </c>
      <c r="Z27" s="6">
        <v>5252.8881300000003</v>
      </c>
      <c r="AA27" s="6">
        <v>647.19613000000004</v>
      </c>
      <c r="AB27" s="6">
        <v>4605.692</v>
      </c>
      <c r="AC27" s="6">
        <v>5252.8881300000003</v>
      </c>
      <c r="AD27" s="6">
        <v>0</v>
      </c>
      <c r="AE27" s="6">
        <v>647.19613000000004</v>
      </c>
      <c r="AF27" s="6">
        <v>83.423640000000006</v>
      </c>
      <c r="AG27" s="7">
        <v>0.88581798162948699</v>
      </c>
      <c r="AH27" s="6">
        <v>83.423640000000006</v>
      </c>
      <c r="AI27" s="7">
        <v>0.88581798162948699</v>
      </c>
      <c r="AJ27" s="6">
        <v>0</v>
      </c>
      <c r="AK27" s="8"/>
      <c r="AL27" s="9">
        <f t="shared" si="1"/>
        <v>0</v>
      </c>
      <c r="AM27" s="6">
        <v>0</v>
      </c>
      <c r="AN27" s="9">
        <v>0</v>
      </c>
    </row>
    <row r="28" spans="1:40" ht="22.5" customHeight="1" x14ac:dyDescent="0.25">
      <c r="A28" s="1" t="s">
        <v>46</v>
      </c>
      <c r="B28" s="11" t="s">
        <v>47</v>
      </c>
      <c r="C28" s="1" t="s">
        <v>46</v>
      </c>
      <c r="D28" s="1"/>
      <c r="E28" s="1"/>
      <c r="F28" s="4"/>
      <c r="G28" s="1"/>
      <c r="H28" s="1"/>
      <c r="I28" s="1"/>
      <c r="J28" s="1"/>
      <c r="K28" s="1"/>
      <c r="L28" s="1"/>
      <c r="M28" s="1"/>
      <c r="N28" s="1"/>
      <c r="O28" s="5">
        <v>0</v>
      </c>
      <c r="P28" s="5">
        <v>58324.64157</v>
      </c>
      <c r="Q28" s="5">
        <v>44180.072630000002</v>
      </c>
      <c r="R28" s="6">
        <f>R29+R30+R31</f>
        <v>82326.7</v>
      </c>
      <c r="S28" s="6">
        <f t="shared" ref="S28:AC28" si="3">S29+S30+S31</f>
        <v>102504.7142</v>
      </c>
      <c r="T28" s="6">
        <f t="shared" si="3"/>
        <v>102504.7142</v>
      </c>
      <c r="U28" s="6">
        <f t="shared" si="3"/>
        <v>0</v>
      </c>
      <c r="V28" s="6">
        <f t="shared" si="3"/>
        <v>0</v>
      </c>
      <c r="W28" s="6">
        <f t="shared" si="3"/>
        <v>0</v>
      </c>
      <c r="X28" s="6">
        <f t="shared" si="3"/>
        <v>0</v>
      </c>
      <c r="Y28" s="6">
        <f t="shared" si="3"/>
        <v>0</v>
      </c>
      <c r="Z28" s="6">
        <f t="shared" si="3"/>
        <v>100360.63763</v>
      </c>
      <c r="AA28" s="6">
        <f t="shared" si="3"/>
        <v>100360.63763</v>
      </c>
      <c r="AB28" s="6">
        <f t="shared" si="3"/>
        <v>0</v>
      </c>
      <c r="AC28" s="6">
        <f t="shared" si="3"/>
        <v>100360.63763</v>
      </c>
      <c r="AD28" s="6">
        <f>AD29+AD30+AD31+AD32</f>
        <v>22733.699999999997</v>
      </c>
      <c r="AE28" s="6">
        <v>100360.63763</v>
      </c>
      <c r="AF28" s="6">
        <v>2144.0765700000002</v>
      </c>
      <c r="AG28" s="7">
        <v>0.97908314181710099</v>
      </c>
      <c r="AH28" s="6">
        <v>2144.0765700000002</v>
      </c>
      <c r="AI28" s="7">
        <v>0.97908314181710099</v>
      </c>
      <c r="AJ28" s="6">
        <v>0</v>
      </c>
      <c r="AK28" s="8"/>
      <c r="AL28" s="9">
        <f t="shared" si="1"/>
        <v>27.614006148673514</v>
      </c>
      <c r="AM28" s="6">
        <f>AM29+AM30+AM31</f>
        <v>16162.300000000001</v>
      </c>
      <c r="AN28" s="9">
        <f t="shared" si="2"/>
        <v>140.65881712380042</v>
      </c>
    </row>
    <row r="29" spans="1:40" ht="30.75" customHeight="1" outlineLevel="1" x14ac:dyDescent="0.25">
      <c r="A29" s="1" t="s">
        <v>48</v>
      </c>
      <c r="B29" s="11" t="s">
        <v>111</v>
      </c>
      <c r="C29" s="1" t="s">
        <v>48</v>
      </c>
      <c r="D29" s="1"/>
      <c r="E29" s="1"/>
      <c r="F29" s="4"/>
      <c r="G29" s="1"/>
      <c r="H29" s="1"/>
      <c r="I29" s="1"/>
      <c r="J29" s="1"/>
      <c r="K29" s="1"/>
      <c r="L29" s="1"/>
      <c r="M29" s="1"/>
      <c r="N29" s="1"/>
      <c r="O29" s="5">
        <v>0</v>
      </c>
      <c r="P29" s="5">
        <v>57457.64157</v>
      </c>
      <c r="Q29" s="5">
        <v>44721.635000000002</v>
      </c>
      <c r="R29" s="6">
        <v>76226.899999999994</v>
      </c>
      <c r="S29" s="6">
        <v>102179.27657</v>
      </c>
      <c r="T29" s="6">
        <v>102179.27657</v>
      </c>
      <c r="U29" s="6">
        <v>0</v>
      </c>
      <c r="V29" s="6">
        <v>0</v>
      </c>
      <c r="W29" s="6">
        <v>0</v>
      </c>
      <c r="X29" s="6">
        <v>0</v>
      </c>
      <c r="Y29" s="6">
        <v>0</v>
      </c>
      <c r="Z29" s="6">
        <v>100123.89806000001</v>
      </c>
      <c r="AA29" s="6">
        <v>100123.89806000001</v>
      </c>
      <c r="AB29" s="6">
        <v>0</v>
      </c>
      <c r="AC29" s="6">
        <v>100123.89806000001</v>
      </c>
      <c r="AD29" s="6">
        <v>22770.6</v>
      </c>
      <c r="AE29" s="6">
        <v>100123.89806000001</v>
      </c>
      <c r="AF29" s="6">
        <v>2055.37851</v>
      </c>
      <c r="AG29" s="7">
        <v>0.97988458541696644</v>
      </c>
      <c r="AH29" s="6">
        <v>2055.37851</v>
      </c>
      <c r="AI29" s="7">
        <v>0.97988458541696644</v>
      </c>
      <c r="AJ29" s="6">
        <v>0</v>
      </c>
      <c r="AK29" s="8"/>
      <c r="AL29" s="9">
        <f t="shared" si="1"/>
        <v>29.872131754013349</v>
      </c>
      <c r="AM29" s="6">
        <v>16113.6</v>
      </c>
      <c r="AN29" s="9">
        <f t="shared" si="2"/>
        <v>141.31292820971103</v>
      </c>
    </row>
    <row r="30" spans="1:40" outlineLevel="1" x14ac:dyDescent="0.25">
      <c r="A30" s="1" t="s">
        <v>49</v>
      </c>
      <c r="B30" s="11" t="s">
        <v>112</v>
      </c>
      <c r="C30" s="21" t="s">
        <v>49</v>
      </c>
      <c r="D30" s="1"/>
      <c r="E30" s="1"/>
      <c r="F30" s="4"/>
      <c r="G30" s="1"/>
      <c r="H30" s="1"/>
      <c r="I30" s="1"/>
      <c r="J30" s="1"/>
      <c r="K30" s="1"/>
      <c r="L30" s="1"/>
      <c r="M30" s="1"/>
      <c r="N30" s="1"/>
      <c r="O30" s="5">
        <v>0</v>
      </c>
      <c r="P30" s="5">
        <v>0</v>
      </c>
      <c r="Q30" s="5">
        <v>213.69923</v>
      </c>
      <c r="R30" s="6"/>
      <c r="S30" s="6">
        <v>213.69923</v>
      </c>
      <c r="T30" s="6">
        <v>213.69923</v>
      </c>
      <c r="U30" s="6">
        <v>0</v>
      </c>
      <c r="V30" s="6">
        <v>0</v>
      </c>
      <c r="W30" s="6">
        <v>0</v>
      </c>
      <c r="X30" s="6">
        <v>0</v>
      </c>
      <c r="Y30" s="6">
        <v>0</v>
      </c>
      <c r="Z30" s="6">
        <v>174.71324000000001</v>
      </c>
      <c r="AA30" s="6">
        <v>174.71324000000001</v>
      </c>
      <c r="AB30" s="6">
        <v>0</v>
      </c>
      <c r="AC30" s="6">
        <v>174.71324000000001</v>
      </c>
      <c r="AD30" s="6"/>
      <c r="AE30" s="6">
        <v>174.71324000000001</v>
      </c>
      <c r="AF30" s="6">
        <v>38.985990000000001</v>
      </c>
      <c r="AG30" s="7">
        <v>0.81756607171677687</v>
      </c>
      <c r="AH30" s="6">
        <v>38.985990000000001</v>
      </c>
      <c r="AI30" s="7">
        <v>0.81756607171677687</v>
      </c>
      <c r="AJ30" s="6">
        <v>0</v>
      </c>
      <c r="AK30" s="8"/>
      <c r="AL30" s="9"/>
      <c r="AM30" s="6">
        <v>18.7</v>
      </c>
      <c r="AN30" s="9">
        <f t="shared" si="2"/>
        <v>0</v>
      </c>
    </row>
    <row r="31" spans="1:40" ht="22.5" customHeight="1" outlineLevel="1" x14ac:dyDescent="0.25">
      <c r="A31" s="1" t="s">
        <v>50</v>
      </c>
      <c r="B31" s="11" t="s">
        <v>113</v>
      </c>
      <c r="C31" s="21" t="s">
        <v>50</v>
      </c>
      <c r="D31" s="1"/>
      <c r="E31" s="1"/>
      <c r="F31" s="4"/>
      <c r="G31" s="1"/>
      <c r="H31" s="1"/>
      <c r="I31" s="1"/>
      <c r="J31" s="1"/>
      <c r="K31" s="1"/>
      <c r="L31" s="1"/>
      <c r="M31" s="1"/>
      <c r="N31" s="1"/>
      <c r="O31" s="5">
        <v>0</v>
      </c>
      <c r="P31" s="5">
        <v>867</v>
      </c>
      <c r="Q31" s="5">
        <v>-755.26160000000004</v>
      </c>
      <c r="R31" s="6">
        <v>6099.8</v>
      </c>
      <c r="S31" s="6">
        <v>111.7384</v>
      </c>
      <c r="T31" s="6">
        <v>111.7384</v>
      </c>
      <c r="U31" s="6">
        <v>0</v>
      </c>
      <c r="V31" s="6">
        <v>0</v>
      </c>
      <c r="W31" s="6">
        <v>0</v>
      </c>
      <c r="X31" s="6">
        <v>0</v>
      </c>
      <c r="Y31" s="6">
        <v>0</v>
      </c>
      <c r="Z31" s="6">
        <v>62.026330000000002</v>
      </c>
      <c r="AA31" s="6">
        <v>62.026330000000002</v>
      </c>
      <c r="AB31" s="6">
        <v>0</v>
      </c>
      <c r="AC31" s="6">
        <v>62.026330000000002</v>
      </c>
      <c r="AD31" s="6">
        <v>0</v>
      </c>
      <c r="AE31" s="6">
        <v>62.026330000000002</v>
      </c>
      <c r="AF31" s="6">
        <v>49.712069999999997</v>
      </c>
      <c r="AG31" s="7">
        <v>0.55510308005126263</v>
      </c>
      <c r="AH31" s="6">
        <v>49.712069999999997</v>
      </c>
      <c r="AI31" s="7">
        <v>0.55510308005126263</v>
      </c>
      <c r="AJ31" s="6">
        <v>0</v>
      </c>
      <c r="AK31" s="8"/>
      <c r="AL31" s="9"/>
      <c r="AM31" s="6">
        <v>30</v>
      </c>
      <c r="AN31" s="9">
        <f t="shared" si="2"/>
        <v>0</v>
      </c>
    </row>
    <row r="32" spans="1:40" ht="28.5" outlineLevel="1" x14ac:dyDescent="0.25">
      <c r="A32" s="1"/>
      <c r="B32" s="11" t="s">
        <v>114</v>
      </c>
      <c r="C32" s="21" t="s">
        <v>115</v>
      </c>
      <c r="D32" s="1"/>
      <c r="E32" s="1"/>
      <c r="F32" s="4"/>
      <c r="G32" s="1"/>
      <c r="H32" s="1"/>
      <c r="I32" s="1"/>
      <c r="J32" s="1"/>
      <c r="K32" s="1"/>
      <c r="L32" s="1"/>
      <c r="M32" s="1"/>
      <c r="N32" s="1"/>
      <c r="O32" s="5"/>
      <c r="P32" s="5"/>
      <c r="Q32" s="5"/>
      <c r="R32" s="6">
        <v>0</v>
      </c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>
        <v>-36.9</v>
      </c>
      <c r="AE32" s="6"/>
      <c r="AF32" s="6"/>
      <c r="AG32" s="7"/>
      <c r="AH32" s="6"/>
      <c r="AI32" s="7"/>
      <c r="AJ32" s="6"/>
      <c r="AK32" s="8"/>
      <c r="AL32" s="9"/>
      <c r="AM32" s="6"/>
      <c r="AN32" s="9"/>
    </row>
    <row r="33" spans="1:40" ht="24" customHeight="1" x14ac:dyDescent="0.25">
      <c r="A33" s="81" t="s">
        <v>51</v>
      </c>
      <c r="B33" s="82"/>
      <c r="C33" s="82"/>
      <c r="D33" s="82"/>
      <c r="E33" s="82"/>
      <c r="F33" s="82"/>
      <c r="G33" s="82"/>
      <c r="H33" s="82"/>
      <c r="I33" s="22"/>
      <c r="J33" s="22"/>
      <c r="K33" s="22"/>
      <c r="L33" s="22"/>
      <c r="M33" s="22"/>
      <c r="N33" s="22"/>
      <c r="O33" s="23">
        <v>0</v>
      </c>
      <c r="P33" s="23">
        <v>122855.01319</v>
      </c>
      <c r="Q33" s="23">
        <v>54321.135719999998</v>
      </c>
      <c r="R33" s="24">
        <v>166952.9</v>
      </c>
      <c r="S33" s="24">
        <f t="shared" ref="S33:AC33" si="4">S28+S11</f>
        <v>177176.14890999999</v>
      </c>
      <c r="T33" s="24">
        <f t="shared" si="4"/>
        <v>177176.14890999999</v>
      </c>
      <c r="U33" s="24">
        <f t="shared" si="4"/>
        <v>0</v>
      </c>
      <c r="V33" s="24">
        <f t="shared" si="4"/>
        <v>0</v>
      </c>
      <c r="W33" s="24">
        <f t="shared" si="4"/>
        <v>0</v>
      </c>
      <c r="X33" s="24">
        <f t="shared" si="4"/>
        <v>0</v>
      </c>
      <c r="Y33" s="24">
        <f t="shared" si="4"/>
        <v>4605.692</v>
      </c>
      <c r="Z33" s="24">
        <f t="shared" si="4"/>
        <v>182247.62462000002</v>
      </c>
      <c r="AA33" s="24">
        <f t="shared" si="4"/>
        <v>177641.93262000001</v>
      </c>
      <c r="AB33" s="24">
        <f t="shared" si="4"/>
        <v>4605.692</v>
      </c>
      <c r="AC33" s="24">
        <f t="shared" si="4"/>
        <v>182247.62462000002</v>
      </c>
      <c r="AD33" s="24">
        <f>AD28+AD11</f>
        <v>35222.6</v>
      </c>
      <c r="AE33" s="24">
        <v>177641.93262000001</v>
      </c>
      <c r="AF33" s="24">
        <v>-465.78370999999999</v>
      </c>
      <c r="AG33" s="25">
        <v>1.0026289300950808</v>
      </c>
      <c r="AH33" s="24">
        <v>-465.78370999999999</v>
      </c>
      <c r="AI33" s="25">
        <v>1.0026289300950808</v>
      </c>
      <c r="AJ33" s="24">
        <v>0</v>
      </c>
      <c r="AK33" s="26"/>
      <c r="AL33" s="9">
        <f t="shared" si="1"/>
        <v>21.09732744983765</v>
      </c>
      <c r="AM33" s="24">
        <f>AM28+AM11</f>
        <v>30848.700000000004</v>
      </c>
      <c r="AN33" s="9">
        <f t="shared" si="2"/>
        <v>114.17855533620541</v>
      </c>
    </row>
    <row r="34" spans="1:40" ht="12.75" customHeight="1" x14ac:dyDescent="0.25">
      <c r="A34" s="27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 t="s">
        <v>1</v>
      </c>
      <c r="AF34" s="27"/>
      <c r="AG34" s="27"/>
      <c r="AH34" s="27"/>
      <c r="AI34" s="27"/>
      <c r="AJ34" s="27"/>
      <c r="AK34" s="27"/>
      <c r="AL34" s="27"/>
      <c r="AM34" s="28"/>
      <c r="AN34" s="28"/>
    </row>
    <row r="35" spans="1:40" x14ac:dyDescent="0.25">
      <c r="A35" s="79" t="s">
        <v>109</v>
      </c>
      <c r="B35" s="80"/>
      <c r="C35" s="80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80"/>
      <c r="T35" s="80"/>
      <c r="U35" s="80"/>
      <c r="V35" s="80"/>
      <c r="W35" s="80"/>
      <c r="X35" s="80"/>
      <c r="Y35" s="80"/>
      <c r="Z35" s="80"/>
      <c r="AA35" s="80"/>
      <c r="AB35" s="80"/>
      <c r="AC35" s="29"/>
      <c r="AD35" s="29"/>
      <c r="AE35" s="29"/>
      <c r="AF35" s="29"/>
      <c r="AG35" s="29"/>
      <c r="AH35" s="29"/>
      <c r="AI35" s="29"/>
      <c r="AJ35" s="29"/>
      <c r="AK35" s="29"/>
      <c r="AL35" s="27"/>
      <c r="AM35" s="28"/>
      <c r="AN35" s="28"/>
    </row>
    <row r="36" spans="1:40" ht="29.25" customHeight="1" x14ac:dyDescent="0.25">
      <c r="A36" s="28"/>
      <c r="B36" s="69" t="s">
        <v>2</v>
      </c>
      <c r="C36" s="71" t="s">
        <v>54</v>
      </c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73" t="s">
        <v>52</v>
      </c>
      <c r="S36" s="74"/>
      <c r="T36" s="74"/>
      <c r="U36" s="74"/>
      <c r="V36" s="74"/>
      <c r="W36" s="74"/>
      <c r="X36" s="74"/>
      <c r="Y36" s="74"/>
      <c r="Z36" s="74"/>
      <c r="AA36" s="74"/>
      <c r="AB36" s="74"/>
      <c r="AC36" s="74"/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</row>
    <row r="37" spans="1:40" ht="15" customHeight="1" x14ac:dyDescent="0.25">
      <c r="A37" s="28"/>
      <c r="B37" s="70"/>
      <c r="C37" s="72"/>
      <c r="D37" s="75" t="s">
        <v>4</v>
      </c>
      <c r="E37" s="77" t="s">
        <v>1</v>
      </c>
      <c r="F37" s="56" t="s">
        <v>5</v>
      </c>
      <c r="G37" s="57"/>
      <c r="H37" s="57"/>
      <c r="I37" s="56" t="s">
        <v>6</v>
      </c>
      <c r="J37" s="57"/>
      <c r="K37" s="57"/>
      <c r="L37" s="58" t="s">
        <v>1</v>
      </c>
      <c r="M37" s="58" t="s">
        <v>1</v>
      </c>
      <c r="N37" s="58" t="s">
        <v>1</v>
      </c>
      <c r="O37" s="58" t="s">
        <v>1</v>
      </c>
      <c r="P37" s="58" t="s">
        <v>7</v>
      </c>
      <c r="Q37" s="58" t="s">
        <v>1</v>
      </c>
      <c r="R37" s="58" t="s">
        <v>120</v>
      </c>
      <c r="S37" s="58" t="s">
        <v>1</v>
      </c>
      <c r="T37" s="58" t="s">
        <v>1</v>
      </c>
      <c r="U37" s="58" t="s">
        <v>1</v>
      </c>
      <c r="V37" s="58" t="s">
        <v>1</v>
      </c>
      <c r="W37" s="58" t="s">
        <v>1</v>
      </c>
      <c r="X37" s="58" t="s">
        <v>1</v>
      </c>
      <c r="Y37" s="56" t="s">
        <v>8</v>
      </c>
      <c r="Z37" s="57"/>
      <c r="AA37" s="57"/>
      <c r="AB37" s="53" t="s">
        <v>121</v>
      </c>
      <c r="AC37" s="54"/>
      <c r="AD37" s="54"/>
      <c r="AE37" s="18" t="s">
        <v>1</v>
      </c>
      <c r="AF37" s="56" t="s">
        <v>9</v>
      </c>
      <c r="AG37" s="57"/>
      <c r="AH37" s="56" t="s">
        <v>10</v>
      </c>
      <c r="AI37" s="57"/>
      <c r="AJ37" s="56" t="s">
        <v>11</v>
      </c>
      <c r="AK37" s="57"/>
      <c r="AL37" s="45" t="s">
        <v>53</v>
      </c>
      <c r="AM37" s="62" t="s">
        <v>124</v>
      </c>
      <c r="AN37" s="45" t="s">
        <v>123</v>
      </c>
    </row>
    <row r="38" spans="1:40" ht="28.5" customHeight="1" x14ac:dyDescent="0.25">
      <c r="A38" s="28"/>
      <c r="B38" s="70"/>
      <c r="C38" s="72"/>
      <c r="D38" s="76"/>
      <c r="E38" s="78"/>
      <c r="F38" s="20" t="s">
        <v>1</v>
      </c>
      <c r="G38" s="20" t="s">
        <v>1</v>
      </c>
      <c r="H38" s="20" t="s">
        <v>1</v>
      </c>
      <c r="I38" s="20" t="s">
        <v>1</v>
      </c>
      <c r="J38" s="20" t="s">
        <v>1</v>
      </c>
      <c r="K38" s="20" t="s">
        <v>1</v>
      </c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20" t="s">
        <v>1</v>
      </c>
      <c r="Z38" s="20" t="s">
        <v>1</v>
      </c>
      <c r="AA38" s="20" t="s">
        <v>1</v>
      </c>
      <c r="AB38" s="55"/>
      <c r="AC38" s="55"/>
      <c r="AD38" s="55"/>
      <c r="AE38" s="20"/>
      <c r="AF38" s="20" t="s">
        <v>1</v>
      </c>
      <c r="AG38" s="20" t="s">
        <v>1</v>
      </c>
      <c r="AH38" s="20" t="s">
        <v>1</v>
      </c>
      <c r="AI38" s="20" t="s">
        <v>1</v>
      </c>
      <c r="AJ38" s="20" t="s">
        <v>1</v>
      </c>
      <c r="AK38" s="20" t="s">
        <v>1</v>
      </c>
      <c r="AL38" s="46"/>
      <c r="AM38" s="63"/>
      <c r="AN38" s="46"/>
    </row>
    <row r="39" spans="1:40" x14ac:dyDescent="0.25">
      <c r="A39" s="28"/>
      <c r="B39" s="31" t="s">
        <v>55</v>
      </c>
      <c r="C39" s="32" t="s">
        <v>56</v>
      </c>
      <c r="D39" s="33">
        <v>45713.829169999997</v>
      </c>
      <c r="E39" s="33">
        <v>0</v>
      </c>
      <c r="F39" s="33">
        <v>0</v>
      </c>
      <c r="G39" s="33">
        <v>0</v>
      </c>
      <c r="H39" s="33">
        <v>0</v>
      </c>
      <c r="I39" s="33">
        <v>0</v>
      </c>
      <c r="J39" s="33">
        <v>0</v>
      </c>
      <c r="K39" s="33">
        <v>0</v>
      </c>
      <c r="L39" s="33">
        <v>0</v>
      </c>
      <c r="M39" s="33">
        <v>0</v>
      </c>
      <c r="N39" s="33">
        <v>0</v>
      </c>
      <c r="O39" s="33">
        <v>0</v>
      </c>
      <c r="P39" s="33">
        <v>0</v>
      </c>
      <c r="Q39" s="33">
        <v>0</v>
      </c>
      <c r="R39" s="34">
        <f>R40+R42+R41</f>
        <v>42314.5</v>
      </c>
      <c r="S39" s="34">
        <f t="shared" ref="S39:AD39" si="5">S40+S42</f>
        <v>0</v>
      </c>
      <c r="T39" s="34">
        <f t="shared" si="5"/>
        <v>0</v>
      </c>
      <c r="U39" s="34">
        <f t="shared" si="5"/>
        <v>0</v>
      </c>
      <c r="V39" s="34">
        <f t="shared" si="5"/>
        <v>0</v>
      </c>
      <c r="W39" s="34">
        <f t="shared" si="5"/>
        <v>0</v>
      </c>
      <c r="X39" s="34">
        <f t="shared" si="5"/>
        <v>0</v>
      </c>
      <c r="Y39" s="34">
        <f t="shared" si="5"/>
        <v>0</v>
      </c>
      <c r="Z39" s="34">
        <f t="shared" si="5"/>
        <v>0</v>
      </c>
      <c r="AA39" s="34">
        <f t="shared" si="5"/>
        <v>0</v>
      </c>
      <c r="AB39" s="34">
        <f t="shared" si="5"/>
        <v>0</v>
      </c>
      <c r="AC39" s="34">
        <f t="shared" si="5"/>
        <v>0</v>
      </c>
      <c r="AD39" s="34">
        <f t="shared" si="5"/>
        <v>10685.9</v>
      </c>
      <c r="AE39" s="34">
        <v>0</v>
      </c>
      <c r="AF39" s="34">
        <v>0</v>
      </c>
      <c r="AG39" s="34">
        <v>0</v>
      </c>
      <c r="AH39" s="34">
        <v>44538.046739999998</v>
      </c>
      <c r="AI39" s="34">
        <v>44503.521280000001</v>
      </c>
      <c r="AJ39" s="35"/>
      <c r="AK39" s="35"/>
      <c r="AL39" s="12">
        <f>AD39/R39*100</f>
        <v>25.253518297510308</v>
      </c>
      <c r="AM39" s="36">
        <f>AM40+AM42</f>
        <v>9476.7000000000007</v>
      </c>
      <c r="AN39" s="12">
        <f>AD39/AM39*100</f>
        <v>112.75971593487183</v>
      </c>
    </row>
    <row r="40" spans="1:40" ht="42.75" x14ac:dyDescent="0.25">
      <c r="A40" s="28"/>
      <c r="B40" s="31" t="s">
        <v>57</v>
      </c>
      <c r="C40" s="32" t="s">
        <v>58</v>
      </c>
      <c r="D40" s="33">
        <v>27700.506300000001</v>
      </c>
      <c r="E40" s="33">
        <v>0</v>
      </c>
      <c r="F40" s="33">
        <v>0</v>
      </c>
      <c r="G40" s="33">
        <v>0</v>
      </c>
      <c r="H40" s="33">
        <v>0</v>
      </c>
      <c r="I40" s="33">
        <v>0</v>
      </c>
      <c r="J40" s="33">
        <v>0</v>
      </c>
      <c r="K40" s="33">
        <v>0</v>
      </c>
      <c r="L40" s="33">
        <v>0</v>
      </c>
      <c r="M40" s="33">
        <v>0</v>
      </c>
      <c r="N40" s="33">
        <v>0</v>
      </c>
      <c r="O40" s="33">
        <v>0</v>
      </c>
      <c r="P40" s="33">
        <v>0</v>
      </c>
      <c r="Q40" s="33">
        <v>0</v>
      </c>
      <c r="R40" s="34">
        <v>33533.4</v>
      </c>
      <c r="S40" s="34">
        <v>0</v>
      </c>
      <c r="T40" s="34">
        <v>0</v>
      </c>
      <c r="U40" s="34">
        <v>0</v>
      </c>
      <c r="V40" s="34">
        <v>0</v>
      </c>
      <c r="W40" s="34">
        <v>0</v>
      </c>
      <c r="X40" s="34">
        <v>0</v>
      </c>
      <c r="Y40" s="34">
        <v>0</v>
      </c>
      <c r="Z40" s="34">
        <v>0</v>
      </c>
      <c r="AA40" s="34">
        <v>0</v>
      </c>
      <c r="AB40" s="34">
        <v>0</v>
      </c>
      <c r="AC40" s="34">
        <v>0</v>
      </c>
      <c r="AD40" s="34">
        <v>7910.3</v>
      </c>
      <c r="AE40" s="34">
        <v>0</v>
      </c>
      <c r="AF40" s="34">
        <v>0</v>
      </c>
      <c r="AG40" s="34">
        <v>0</v>
      </c>
      <c r="AH40" s="34">
        <v>26995.05473</v>
      </c>
      <c r="AI40" s="34">
        <v>26968.849900000001</v>
      </c>
      <c r="AJ40" s="35"/>
      <c r="AK40" s="35"/>
      <c r="AL40" s="12">
        <f t="shared" ref="AL40:AL69" si="6">AD40/R40*100</f>
        <v>23.589316919847079</v>
      </c>
      <c r="AM40" s="36">
        <v>7476.6</v>
      </c>
      <c r="AN40" s="12">
        <f t="shared" ref="AN40:AN69" si="7">AD40/AM40*100</f>
        <v>105.80076505363401</v>
      </c>
    </row>
    <row r="41" spans="1:40" x14ac:dyDescent="0.25">
      <c r="A41" s="28"/>
      <c r="B41" s="31" t="s">
        <v>125</v>
      </c>
      <c r="C41" s="37" t="s">
        <v>126</v>
      </c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4">
        <v>104</v>
      </c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>
        <v>0</v>
      </c>
      <c r="AE41" s="34"/>
      <c r="AF41" s="34"/>
      <c r="AG41" s="34"/>
      <c r="AH41" s="34"/>
      <c r="AI41" s="34"/>
      <c r="AJ41" s="35"/>
      <c r="AK41" s="35"/>
      <c r="AL41" s="12"/>
      <c r="AM41" s="36"/>
      <c r="AN41" s="12"/>
    </row>
    <row r="42" spans="1:40" x14ac:dyDescent="0.25">
      <c r="A42" s="28"/>
      <c r="B42" s="31" t="s">
        <v>59</v>
      </c>
      <c r="C42" s="32" t="s">
        <v>60</v>
      </c>
      <c r="D42" s="33">
        <v>18013.32287</v>
      </c>
      <c r="E42" s="33">
        <v>0</v>
      </c>
      <c r="F42" s="33">
        <v>0</v>
      </c>
      <c r="G42" s="33">
        <v>0</v>
      </c>
      <c r="H42" s="33">
        <v>0</v>
      </c>
      <c r="I42" s="33">
        <v>0</v>
      </c>
      <c r="J42" s="33">
        <v>0</v>
      </c>
      <c r="K42" s="33">
        <v>0</v>
      </c>
      <c r="L42" s="33">
        <v>0</v>
      </c>
      <c r="M42" s="33">
        <v>0</v>
      </c>
      <c r="N42" s="33">
        <v>0</v>
      </c>
      <c r="O42" s="33">
        <v>0</v>
      </c>
      <c r="P42" s="33">
        <v>0</v>
      </c>
      <c r="Q42" s="33">
        <v>0</v>
      </c>
      <c r="R42" s="34">
        <v>8677.1</v>
      </c>
      <c r="S42" s="34">
        <v>0</v>
      </c>
      <c r="T42" s="34">
        <v>0</v>
      </c>
      <c r="U42" s="34">
        <v>0</v>
      </c>
      <c r="V42" s="34">
        <v>0</v>
      </c>
      <c r="W42" s="34">
        <v>0</v>
      </c>
      <c r="X42" s="34">
        <v>0</v>
      </c>
      <c r="Y42" s="34">
        <v>0</v>
      </c>
      <c r="Z42" s="34">
        <v>0</v>
      </c>
      <c r="AA42" s="34">
        <v>0</v>
      </c>
      <c r="AB42" s="34">
        <v>0</v>
      </c>
      <c r="AC42" s="34">
        <v>0</v>
      </c>
      <c r="AD42" s="34">
        <v>2775.6</v>
      </c>
      <c r="AE42" s="34">
        <v>0</v>
      </c>
      <c r="AF42" s="34">
        <v>0</v>
      </c>
      <c r="AG42" s="34">
        <v>0</v>
      </c>
      <c r="AH42" s="34">
        <v>17542.992010000002</v>
      </c>
      <c r="AI42" s="34">
        <v>17534.67138</v>
      </c>
      <c r="AJ42" s="35"/>
      <c r="AK42" s="35"/>
      <c r="AL42" s="12">
        <f t="shared" si="6"/>
        <v>31.98764564197716</v>
      </c>
      <c r="AM42" s="36">
        <v>2000.1</v>
      </c>
      <c r="AN42" s="12">
        <f t="shared" si="7"/>
        <v>138.77306134693265</v>
      </c>
    </row>
    <row r="43" spans="1:40" x14ac:dyDescent="0.25">
      <c r="A43" s="28"/>
      <c r="B43" s="31" t="s">
        <v>61</v>
      </c>
      <c r="C43" s="32" t="s">
        <v>62</v>
      </c>
      <c r="D43" s="33">
        <v>942.7</v>
      </c>
      <c r="E43" s="33">
        <v>0</v>
      </c>
      <c r="F43" s="33">
        <v>0</v>
      </c>
      <c r="G43" s="33">
        <v>0</v>
      </c>
      <c r="H43" s="33">
        <v>0</v>
      </c>
      <c r="I43" s="33">
        <v>0</v>
      </c>
      <c r="J43" s="33">
        <v>0</v>
      </c>
      <c r="K43" s="33">
        <v>0</v>
      </c>
      <c r="L43" s="33">
        <v>0</v>
      </c>
      <c r="M43" s="33">
        <v>0</v>
      </c>
      <c r="N43" s="33">
        <v>0</v>
      </c>
      <c r="O43" s="33">
        <v>0</v>
      </c>
      <c r="P43" s="33">
        <v>0</v>
      </c>
      <c r="Q43" s="33">
        <v>0</v>
      </c>
      <c r="R43" s="34">
        <f>R44</f>
        <v>1255.7</v>
      </c>
      <c r="S43" s="34">
        <f t="shared" ref="S43:AD43" si="8">S44</f>
        <v>0</v>
      </c>
      <c r="T43" s="34">
        <f t="shared" si="8"/>
        <v>0</v>
      </c>
      <c r="U43" s="34">
        <f t="shared" si="8"/>
        <v>0</v>
      </c>
      <c r="V43" s="34">
        <f t="shared" si="8"/>
        <v>0</v>
      </c>
      <c r="W43" s="34">
        <f t="shared" si="8"/>
        <v>0</v>
      </c>
      <c r="X43" s="34">
        <f t="shared" si="8"/>
        <v>0</v>
      </c>
      <c r="Y43" s="34">
        <f t="shared" si="8"/>
        <v>0</v>
      </c>
      <c r="Z43" s="34">
        <f t="shared" si="8"/>
        <v>0</v>
      </c>
      <c r="AA43" s="34">
        <f t="shared" si="8"/>
        <v>0</v>
      </c>
      <c r="AB43" s="34">
        <f t="shared" si="8"/>
        <v>0</v>
      </c>
      <c r="AC43" s="34">
        <f t="shared" si="8"/>
        <v>0</v>
      </c>
      <c r="AD43" s="34">
        <f t="shared" si="8"/>
        <v>190.2</v>
      </c>
      <c r="AE43" s="34">
        <v>0</v>
      </c>
      <c r="AF43" s="34">
        <v>0</v>
      </c>
      <c r="AG43" s="34">
        <v>0</v>
      </c>
      <c r="AH43" s="34">
        <v>624.85154999999997</v>
      </c>
      <c r="AI43" s="34">
        <v>624.85154999999997</v>
      </c>
      <c r="AJ43" s="35"/>
      <c r="AK43" s="35"/>
      <c r="AL43" s="12">
        <f t="shared" si="6"/>
        <v>15.146929999203628</v>
      </c>
      <c r="AM43" s="36">
        <f>AM44</f>
        <v>169.3</v>
      </c>
      <c r="AN43" s="12">
        <f t="shared" si="7"/>
        <v>112.34494979326637</v>
      </c>
    </row>
    <row r="44" spans="1:40" x14ac:dyDescent="0.25">
      <c r="A44" s="28"/>
      <c r="B44" s="31" t="s">
        <v>63</v>
      </c>
      <c r="C44" s="32" t="s">
        <v>64</v>
      </c>
      <c r="D44" s="33">
        <v>942.7</v>
      </c>
      <c r="E44" s="33">
        <v>0</v>
      </c>
      <c r="F44" s="33">
        <v>0</v>
      </c>
      <c r="G44" s="33">
        <v>0</v>
      </c>
      <c r="H44" s="33">
        <v>0</v>
      </c>
      <c r="I44" s="33">
        <v>0</v>
      </c>
      <c r="J44" s="33">
        <v>0</v>
      </c>
      <c r="K44" s="33">
        <v>0</v>
      </c>
      <c r="L44" s="33">
        <v>0</v>
      </c>
      <c r="M44" s="33">
        <v>0</v>
      </c>
      <c r="N44" s="33">
        <v>0</v>
      </c>
      <c r="O44" s="33">
        <v>0</v>
      </c>
      <c r="P44" s="33">
        <v>0</v>
      </c>
      <c r="Q44" s="33">
        <v>0</v>
      </c>
      <c r="R44" s="34">
        <v>1255.7</v>
      </c>
      <c r="S44" s="34">
        <v>0</v>
      </c>
      <c r="T44" s="34">
        <v>0</v>
      </c>
      <c r="U44" s="34">
        <v>0</v>
      </c>
      <c r="V44" s="34">
        <v>0</v>
      </c>
      <c r="W44" s="34">
        <v>0</v>
      </c>
      <c r="X44" s="34">
        <v>0</v>
      </c>
      <c r="Y44" s="34">
        <v>0</v>
      </c>
      <c r="Z44" s="34">
        <v>0</v>
      </c>
      <c r="AA44" s="34">
        <v>0</v>
      </c>
      <c r="AB44" s="34">
        <v>0</v>
      </c>
      <c r="AC44" s="34">
        <v>0</v>
      </c>
      <c r="AD44" s="34">
        <v>190.2</v>
      </c>
      <c r="AE44" s="34">
        <v>0</v>
      </c>
      <c r="AF44" s="34">
        <v>0</v>
      </c>
      <c r="AG44" s="34">
        <v>0</v>
      </c>
      <c r="AH44" s="34">
        <v>624.85154999999997</v>
      </c>
      <c r="AI44" s="34">
        <v>624.85154999999997</v>
      </c>
      <c r="AJ44" s="35"/>
      <c r="AK44" s="35"/>
      <c r="AL44" s="12">
        <f t="shared" si="6"/>
        <v>15.146929999203628</v>
      </c>
      <c r="AM44" s="36">
        <v>169.3</v>
      </c>
      <c r="AN44" s="12">
        <f t="shared" si="7"/>
        <v>112.34494979326637</v>
      </c>
    </row>
    <row r="45" spans="1:40" ht="28.5" x14ac:dyDescent="0.25">
      <c r="A45" s="28"/>
      <c r="B45" s="31" t="s">
        <v>65</v>
      </c>
      <c r="C45" s="32" t="s">
        <v>66</v>
      </c>
      <c r="D45" s="33">
        <v>1916.24953</v>
      </c>
      <c r="E45" s="33">
        <v>0</v>
      </c>
      <c r="F45" s="33">
        <v>0</v>
      </c>
      <c r="G45" s="33">
        <v>0</v>
      </c>
      <c r="H45" s="33">
        <v>0</v>
      </c>
      <c r="I45" s="33">
        <v>0</v>
      </c>
      <c r="J45" s="33">
        <v>0</v>
      </c>
      <c r="K45" s="33">
        <v>0</v>
      </c>
      <c r="L45" s="33">
        <v>0</v>
      </c>
      <c r="M45" s="33">
        <v>0</v>
      </c>
      <c r="N45" s="33">
        <v>0</v>
      </c>
      <c r="O45" s="33">
        <v>0</v>
      </c>
      <c r="P45" s="33">
        <v>0</v>
      </c>
      <c r="Q45" s="33">
        <v>0</v>
      </c>
      <c r="R45" s="34">
        <f>R46+R47</f>
        <v>2499.3999999999996</v>
      </c>
      <c r="S45" s="34">
        <f t="shared" ref="S45:AD45" si="9">S46+S47</f>
        <v>0</v>
      </c>
      <c r="T45" s="34">
        <f t="shared" si="9"/>
        <v>0</v>
      </c>
      <c r="U45" s="34">
        <f t="shared" si="9"/>
        <v>0</v>
      </c>
      <c r="V45" s="34">
        <f t="shared" si="9"/>
        <v>0</v>
      </c>
      <c r="W45" s="34">
        <f t="shared" si="9"/>
        <v>0</v>
      </c>
      <c r="X45" s="34">
        <f t="shared" si="9"/>
        <v>0</v>
      </c>
      <c r="Y45" s="34">
        <f t="shared" si="9"/>
        <v>0</v>
      </c>
      <c r="Z45" s="34">
        <f t="shared" si="9"/>
        <v>0</v>
      </c>
      <c r="AA45" s="34">
        <f t="shared" si="9"/>
        <v>0</v>
      </c>
      <c r="AB45" s="34">
        <f t="shared" si="9"/>
        <v>0</v>
      </c>
      <c r="AC45" s="34">
        <f t="shared" si="9"/>
        <v>0</v>
      </c>
      <c r="AD45" s="34">
        <f t="shared" si="9"/>
        <v>552.29999999999995</v>
      </c>
      <c r="AE45" s="34">
        <v>0</v>
      </c>
      <c r="AF45" s="34">
        <v>0</v>
      </c>
      <c r="AG45" s="34">
        <v>0</v>
      </c>
      <c r="AH45" s="34">
        <v>1827.0919100000001</v>
      </c>
      <c r="AI45" s="34">
        <v>1825.5439100000001</v>
      </c>
      <c r="AJ45" s="35"/>
      <c r="AK45" s="35"/>
      <c r="AL45" s="12">
        <f t="shared" si="6"/>
        <v>22.097303352804676</v>
      </c>
      <c r="AM45" s="36">
        <f>AM46+AM47</f>
        <v>420.2</v>
      </c>
      <c r="AN45" s="12">
        <f t="shared" si="7"/>
        <v>131.43741075678247</v>
      </c>
    </row>
    <row r="46" spans="1:40" ht="28.5" x14ac:dyDescent="0.25">
      <c r="A46" s="28"/>
      <c r="B46" s="31" t="s">
        <v>67</v>
      </c>
      <c r="C46" s="32" t="s">
        <v>68</v>
      </c>
      <c r="D46" s="33">
        <v>804.56753000000003</v>
      </c>
      <c r="E46" s="33">
        <v>0</v>
      </c>
      <c r="F46" s="33">
        <v>0</v>
      </c>
      <c r="G46" s="33">
        <v>0</v>
      </c>
      <c r="H46" s="33">
        <v>0</v>
      </c>
      <c r="I46" s="33">
        <v>0</v>
      </c>
      <c r="J46" s="33">
        <v>0</v>
      </c>
      <c r="K46" s="33">
        <v>0</v>
      </c>
      <c r="L46" s="33">
        <v>0</v>
      </c>
      <c r="M46" s="33">
        <v>0</v>
      </c>
      <c r="N46" s="33">
        <v>0</v>
      </c>
      <c r="O46" s="33">
        <v>0</v>
      </c>
      <c r="P46" s="33">
        <v>0</v>
      </c>
      <c r="Q46" s="33">
        <v>0</v>
      </c>
      <c r="R46" s="34">
        <v>2048.1999999999998</v>
      </c>
      <c r="S46" s="34">
        <v>0</v>
      </c>
      <c r="T46" s="34">
        <v>0</v>
      </c>
      <c r="U46" s="34">
        <v>0</v>
      </c>
      <c r="V46" s="34">
        <v>0</v>
      </c>
      <c r="W46" s="34">
        <v>0</v>
      </c>
      <c r="X46" s="34">
        <v>0</v>
      </c>
      <c r="Y46" s="34">
        <v>0</v>
      </c>
      <c r="Z46" s="34">
        <v>0</v>
      </c>
      <c r="AA46" s="34">
        <v>0</v>
      </c>
      <c r="AB46" s="34">
        <v>0</v>
      </c>
      <c r="AC46" s="34">
        <v>0</v>
      </c>
      <c r="AD46" s="34">
        <v>392.1</v>
      </c>
      <c r="AE46" s="34">
        <v>0</v>
      </c>
      <c r="AF46" s="34">
        <v>0</v>
      </c>
      <c r="AG46" s="34">
        <v>0</v>
      </c>
      <c r="AH46" s="34">
        <v>715.79390999999998</v>
      </c>
      <c r="AI46" s="34">
        <v>714.24590999999998</v>
      </c>
      <c r="AJ46" s="35"/>
      <c r="AK46" s="35"/>
      <c r="AL46" s="12">
        <f t="shared" si="6"/>
        <v>19.143638316570648</v>
      </c>
      <c r="AM46" s="36">
        <v>185</v>
      </c>
      <c r="AN46" s="12">
        <f t="shared" si="7"/>
        <v>211.94594594594599</v>
      </c>
    </row>
    <row r="47" spans="1:40" ht="28.5" x14ac:dyDescent="0.25">
      <c r="A47" s="28"/>
      <c r="B47" s="31" t="s">
        <v>69</v>
      </c>
      <c r="C47" s="32" t="s">
        <v>70</v>
      </c>
      <c r="D47" s="33">
        <v>1111.682</v>
      </c>
      <c r="E47" s="33">
        <v>0</v>
      </c>
      <c r="F47" s="33">
        <v>0</v>
      </c>
      <c r="G47" s="33">
        <v>0</v>
      </c>
      <c r="H47" s="33">
        <v>0</v>
      </c>
      <c r="I47" s="33">
        <v>0</v>
      </c>
      <c r="J47" s="33">
        <v>0</v>
      </c>
      <c r="K47" s="33">
        <v>0</v>
      </c>
      <c r="L47" s="33">
        <v>0</v>
      </c>
      <c r="M47" s="33">
        <v>0</v>
      </c>
      <c r="N47" s="33">
        <v>0</v>
      </c>
      <c r="O47" s="33">
        <v>0</v>
      </c>
      <c r="P47" s="33">
        <v>0</v>
      </c>
      <c r="Q47" s="33">
        <v>0</v>
      </c>
      <c r="R47" s="34">
        <v>451.2</v>
      </c>
      <c r="S47" s="34">
        <v>0</v>
      </c>
      <c r="T47" s="34">
        <v>0</v>
      </c>
      <c r="U47" s="34">
        <v>0</v>
      </c>
      <c r="V47" s="34">
        <v>0</v>
      </c>
      <c r="W47" s="34">
        <v>0</v>
      </c>
      <c r="X47" s="34">
        <v>0</v>
      </c>
      <c r="Y47" s="34">
        <v>0</v>
      </c>
      <c r="Z47" s="34">
        <v>0</v>
      </c>
      <c r="AA47" s="34">
        <v>0</v>
      </c>
      <c r="AB47" s="34">
        <v>0</v>
      </c>
      <c r="AC47" s="34">
        <v>0</v>
      </c>
      <c r="AD47" s="34">
        <v>160.19999999999999</v>
      </c>
      <c r="AE47" s="34">
        <v>0</v>
      </c>
      <c r="AF47" s="34">
        <v>0</v>
      </c>
      <c r="AG47" s="34">
        <v>0</v>
      </c>
      <c r="AH47" s="34">
        <v>1111.298</v>
      </c>
      <c r="AI47" s="34">
        <v>1111.298</v>
      </c>
      <c r="AJ47" s="35"/>
      <c r="AK47" s="35"/>
      <c r="AL47" s="12">
        <f t="shared" si="6"/>
        <v>35.505319148936174</v>
      </c>
      <c r="AM47" s="36">
        <v>235.2</v>
      </c>
      <c r="AN47" s="12">
        <f t="shared" si="7"/>
        <v>68.112244897959187</v>
      </c>
    </row>
    <row r="48" spans="1:40" x14ac:dyDescent="0.25">
      <c r="A48" s="28"/>
      <c r="B48" s="31" t="s">
        <v>71</v>
      </c>
      <c r="C48" s="32" t="s">
        <v>72</v>
      </c>
      <c r="D48" s="33">
        <v>20743.63031</v>
      </c>
      <c r="E48" s="33">
        <v>0</v>
      </c>
      <c r="F48" s="33">
        <v>0</v>
      </c>
      <c r="G48" s="33">
        <v>0</v>
      </c>
      <c r="H48" s="33">
        <v>0</v>
      </c>
      <c r="I48" s="33">
        <v>0</v>
      </c>
      <c r="J48" s="33">
        <v>0</v>
      </c>
      <c r="K48" s="33">
        <v>0</v>
      </c>
      <c r="L48" s="33">
        <v>0</v>
      </c>
      <c r="M48" s="33">
        <v>0</v>
      </c>
      <c r="N48" s="33">
        <v>0</v>
      </c>
      <c r="O48" s="33">
        <v>0</v>
      </c>
      <c r="P48" s="33">
        <v>0</v>
      </c>
      <c r="Q48" s="33">
        <v>0</v>
      </c>
      <c r="R48" s="34">
        <f>R49+R50+R51</f>
        <v>20368.099999999999</v>
      </c>
      <c r="S48" s="34">
        <f t="shared" ref="S48:AD48" si="10">S49+S50+S51</f>
        <v>0</v>
      </c>
      <c r="T48" s="34">
        <f t="shared" si="10"/>
        <v>0</v>
      </c>
      <c r="U48" s="34">
        <f t="shared" si="10"/>
        <v>0</v>
      </c>
      <c r="V48" s="34">
        <f t="shared" si="10"/>
        <v>0</v>
      </c>
      <c r="W48" s="34">
        <f t="shared" si="10"/>
        <v>0</v>
      </c>
      <c r="X48" s="34">
        <f t="shared" si="10"/>
        <v>0</v>
      </c>
      <c r="Y48" s="34">
        <f t="shared" si="10"/>
        <v>0</v>
      </c>
      <c r="Z48" s="34">
        <f t="shared" si="10"/>
        <v>0</v>
      </c>
      <c r="AA48" s="34">
        <f t="shared" si="10"/>
        <v>0</v>
      </c>
      <c r="AB48" s="34">
        <f t="shared" si="10"/>
        <v>0</v>
      </c>
      <c r="AC48" s="34">
        <f t="shared" si="10"/>
        <v>0</v>
      </c>
      <c r="AD48" s="34">
        <f t="shared" si="10"/>
        <v>4206.8</v>
      </c>
      <c r="AE48" s="34">
        <v>0</v>
      </c>
      <c r="AF48" s="34">
        <v>0</v>
      </c>
      <c r="AG48" s="34">
        <v>0</v>
      </c>
      <c r="AH48" s="34">
        <v>20584.95954</v>
      </c>
      <c r="AI48" s="34">
        <v>20584.95954</v>
      </c>
      <c r="AJ48" s="35"/>
      <c r="AK48" s="35"/>
      <c r="AL48" s="12">
        <f t="shared" si="6"/>
        <v>20.653865603566363</v>
      </c>
      <c r="AM48" s="36">
        <f>AM49+AM50+AM51</f>
        <v>3293.9000000000005</v>
      </c>
      <c r="AN48" s="12">
        <f t="shared" si="7"/>
        <v>127.7148668751328</v>
      </c>
    </row>
    <row r="49" spans="1:40" x14ac:dyDescent="0.25">
      <c r="A49" s="28"/>
      <c r="B49" s="31" t="s">
        <v>73</v>
      </c>
      <c r="C49" s="32" t="s">
        <v>74</v>
      </c>
      <c r="D49" s="33">
        <v>839.55296999999996</v>
      </c>
      <c r="E49" s="33">
        <v>0</v>
      </c>
      <c r="F49" s="33">
        <v>0</v>
      </c>
      <c r="G49" s="33">
        <v>0</v>
      </c>
      <c r="H49" s="33">
        <v>0</v>
      </c>
      <c r="I49" s="33">
        <v>0</v>
      </c>
      <c r="J49" s="33">
        <v>0</v>
      </c>
      <c r="K49" s="33">
        <v>0</v>
      </c>
      <c r="L49" s="33">
        <v>0</v>
      </c>
      <c r="M49" s="33">
        <v>0</v>
      </c>
      <c r="N49" s="33">
        <v>0</v>
      </c>
      <c r="O49" s="33">
        <v>0</v>
      </c>
      <c r="P49" s="33">
        <v>0</v>
      </c>
      <c r="Q49" s="33">
        <v>0</v>
      </c>
      <c r="R49" s="34">
        <v>55.5</v>
      </c>
      <c r="S49" s="34">
        <v>0</v>
      </c>
      <c r="T49" s="34">
        <v>0</v>
      </c>
      <c r="U49" s="34">
        <v>0</v>
      </c>
      <c r="V49" s="34">
        <v>0</v>
      </c>
      <c r="W49" s="34">
        <v>0</v>
      </c>
      <c r="X49" s="34">
        <v>0</v>
      </c>
      <c r="Y49" s="34">
        <v>0</v>
      </c>
      <c r="Z49" s="34">
        <v>0</v>
      </c>
      <c r="AA49" s="34">
        <v>0</v>
      </c>
      <c r="AB49" s="34">
        <v>0</v>
      </c>
      <c r="AC49" s="34">
        <v>0</v>
      </c>
      <c r="AD49" s="34">
        <v>55.5</v>
      </c>
      <c r="AE49" s="34">
        <v>0</v>
      </c>
      <c r="AF49" s="34">
        <v>0</v>
      </c>
      <c r="AG49" s="34">
        <v>0</v>
      </c>
      <c r="AH49" s="34">
        <v>839.55296999999996</v>
      </c>
      <c r="AI49" s="34">
        <v>839.55296999999996</v>
      </c>
      <c r="AJ49" s="35"/>
      <c r="AK49" s="35"/>
      <c r="AL49" s="12">
        <f t="shared" si="6"/>
        <v>100</v>
      </c>
      <c r="AM49" s="36">
        <v>529.29999999999995</v>
      </c>
      <c r="AN49" s="12"/>
    </row>
    <row r="50" spans="1:40" x14ac:dyDescent="0.25">
      <c r="A50" s="28"/>
      <c r="B50" s="31" t="s">
        <v>75</v>
      </c>
      <c r="C50" s="32" t="s">
        <v>76</v>
      </c>
      <c r="D50" s="33">
        <v>19347.78628</v>
      </c>
      <c r="E50" s="33">
        <v>0</v>
      </c>
      <c r="F50" s="33">
        <v>0</v>
      </c>
      <c r="G50" s="33">
        <v>0</v>
      </c>
      <c r="H50" s="33">
        <v>0</v>
      </c>
      <c r="I50" s="33">
        <v>0</v>
      </c>
      <c r="J50" s="33">
        <v>0</v>
      </c>
      <c r="K50" s="33">
        <v>0</v>
      </c>
      <c r="L50" s="33">
        <v>0</v>
      </c>
      <c r="M50" s="33">
        <v>0</v>
      </c>
      <c r="N50" s="33">
        <v>0</v>
      </c>
      <c r="O50" s="33">
        <v>0</v>
      </c>
      <c r="P50" s="33">
        <v>0</v>
      </c>
      <c r="Q50" s="33">
        <v>0</v>
      </c>
      <c r="R50" s="34">
        <v>19528</v>
      </c>
      <c r="S50" s="34">
        <v>0</v>
      </c>
      <c r="T50" s="34">
        <v>0</v>
      </c>
      <c r="U50" s="34">
        <v>0</v>
      </c>
      <c r="V50" s="34">
        <v>0</v>
      </c>
      <c r="W50" s="34">
        <v>0</v>
      </c>
      <c r="X50" s="34">
        <v>0</v>
      </c>
      <c r="Y50" s="34">
        <v>0</v>
      </c>
      <c r="Z50" s="34">
        <v>0</v>
      </c>
      <c r="AA50" s="34">
        <v>0</v>
      </c>
      <c r="AB50" s="34">
        <v>0</v>
      </c>
      <c r="AC50" s="34">
        <v>0</v>
      </c>
      <c r="AD50" s="34">
        <v>3851.1</v>
      </c>
      <c r="AE50" s="34">
        <v>0</v>
      </c>
      <c r="AF50" s="34">
        <v>0</v>
      </c>
      <c r="AG50" s="34">
        <v>0</v>
      </c>
      <c r="AH50" s="34">
        <v>19221.006570000001</v>
      </c>
      <c r="AI50" s="34">
        <v>19221.006570000001</v>
      </c>
      <c r="AJ50" s="35"/>
      <c r="AK50" s="35"/>
      <c r="AL50" s="12">
        <f t="shared" si="6"/>
        <v>19.720913560016388</v>
      </c>
      <c r="AM50" s="36">
        <v>2751.8</v>
      </c>
      <c r="AN50" s="12">
        <f t="shared" si="7"/>
        <v>139.94839741260265</v>
      </c>
    </row>
    <row r="51" spans="1:40" x14ac:dyDescent="0.25">
      <c r="A51" s="28"/>
      <c r="B51" s="31" t="s">
        <v>77</v>
      </c>
      <c r="C51" s="32" t="s">
        <v>78</v>
      </c>
      <c r="D51" s="33">
        <v>556.29106000000002</v>
      </c>
      <c r="E51" s="33">
        <v>0</v>
      </c>
      <c r="F51" s="33">
        <v>0</v>
      </c>
      <c r="G51" s="33">
        <v>0</v>
      </c>
      <c r="H51" s="33">
        <v>0</v>
      </c>
      <c r="I51" s="33">
        <v>0</v>
      </c>
      <c r="J51" s="33">
        <v>0</v>
      </c>
      <c r="K51" s="33">
        <v>0</v>
      </c>
      <c r="L51" s="33">
        <v>0</v>
      </c>
      <c r="M51" s="33">
        <v>0</v>
      </c>
      <c r="N51" s="33">
        <v>0</v>
      </c>
      <c r="O51" s="33">
        <v>0</v>
      </c>
      <c r="P51" s="33">
        <v>0</v>
      </c>
      <c r="Q51" s="33">
        <v>0</v>
      </c>
      <c r="R51" s="34">
        <v>784.6</v>
      </c>
      <c r="S51" s="34">
        <v>0</v>
      </c>
      <c r="T51" s="34">
        <v>0</v>
      </c>
      <c r="U51" s="34">
        <v>0</v>
      </c>
      <c r="V51" s="34">
        <v>0</v>
      </c>
      <c r="W51" s="34">
        <v>0</v>
      </c>
      <c r="X51" s="34">
        <v>0</v>
      </c>
      <c r="Y51" s="34">
        <v>0</v>
      </c>
      <c r="Z51" s="34">
        <v>0</v>
      </c>
      <c r="AA51" s="34">
        <v>0</v>
      </c>
      <c r="AB51" s="34">
        <v>0</v>
      </c>
      <c r="AC51" s="34">
        <v>0</v>
      </c>
      <c r="AD51" s="34">
        <v>300.2</v>
      </c>
      <c r="AE51" s="34">
        <v>0</v>
      </c>
      <c r="AF51" s="34">
        <v>0</v>
      </c>
      <c r="AG51" s="34">
        <v>0</v>
      </c>
      <c r="AH51" s="34">
        <v>524.4</v>
      </c>
      <c r="AI51" s="34">
        <v>524.4</v>
      </c>
      <c r="AJ51" s="35"/>
      <c r="AK51" s="35"/>
      <c r="AL51" s="12">
        <f t="shared" si="6"/>
        <v>38.261534539892935</v>
      </c>
      <c r="AM51" s="36">
        <v>12.8</v>
      </c>
      <c r="AN51" s="12">
        <f t="shared" si="7"/>
        <v>2345.3124999999995</v>
      </c>
    </row>
    <row r="52" spans="1:40" x14ac:dyDescent="0.25">
      <c r="A52" s="28"/>
      <c r="B52" s="31" t="s">
        <v>79</v>
      </c>
      <c r="C52" s="32" t="s">
        <v>80</v>
      </c>
      <c r="D52" s="33">
        <v>103044.3609</v>
      </c>
      <c r="E52" s="33">
        <v>0</v>
      </c>
      <c r="F52" s="33">
        <v>0</v>
      </c>
      <c r="G52" s="33">
        <v>0</v>
      </c>
      <c r="H52" s="33">
        <v>0</v>
      </c>
      <c r="I52" s="33">
        <v>0</v>
      </c>
      <c r="J52" s="33">
        <v>0</v>
      </c>
      <c r="K52" s="33">
        <v>0</v>
      </c>
      <c r="L52" s="33">
        <v>0</v>
      </c>
      <c r="M52" s="33">
        <v>0</v>
      </c>
      <c r="N52" s="33">
        <v>0</v>
      </c>
      <c r="O52" s="33">
        <v>0</v>
      </c>
      <c r="P52" s="33">
        <v>0</v>
      </c>
      <c r="Q52" s="33">
        <v>0</v>
      </c>
      <c r="R52" s="34">
        <f>R53+R54+R55</f>
        <v>101081.4</v>
      </c>
      <c r="S52" s="34">
        <f t="shared" ref="S52:AD52" si="11">S53+S54+S55</f>
        <v>0</v>
      </c>
      <c r="T52" s="34">
        <f t="shared" si="11"/>
        <v>0</v>
      </c>
      <c r="U52" s="34">
        <f t="shared" si="11"/>
        <v>0</v>
      </c>
      <c r="V52" s="34">
        <f t="shared" si="11"/>
        <v>0</v>
      </c>
      <c r="W52" s="34">
        <f t="shared" si="11"/>
        <v>0</v>
      </c>
      <c r="X52" s="34">
        <f t="shared" si="11"/>
        <v>0</v>
      </c>
      <c r="Y52" s="34">
        <f t="shared" si="11"/>
        <v>0</v>
      </c>
      <c r="Z52" s="34">
        <f t="shared" si="11"/>
        <v>0</v>
      </c>
      <c r="AA52" s="34">
        <f t="shared" si="11"/>
        <v>0</v>
      </c>
      <c r="AB52" s="34">
        <f t="shared" si="11"/>
        <v>0</v>
      </c>
      <c r="AC52" s="34">
        <f t="shared" si="11"/>
        <v>0</v>
      </c>
      <c r="AD52" s="34">
        <f t="shared" si="11"/>
        <v>21218.3</v>
      </c>
      <c r="AE52" s="34">
        <v>0</v>
      </c>
      <c r="AF52" s="34">
        <v>0</v>
      </c>
      <c r="AG52" s="34">
        <v>0</v>
      </c>
      <c r="AH52" s="34">
        <v>100724.32006</v>
      </c>
      <c r="AI52" s="34">
        <v>100556.83783999999</v>
      </c>
      <c r="AJ52" s="35"/>
      <c r="AK52" s="35"/>
      <c r="AL52" s="12">
        <f t="shared" si="6"/>
        <v>20.99130008092488</v>
      </c>
      <c r="AM52" s="36">
        <f>AM53+AM54+AM55</f>
        <v>14252.4</v>
      </c>
      <c r="AN52" s="12">
        <f t="shared" si="7"/>
        <v>148.87527714630517</v>
      </c>
    </row>
    <row r="53" spans="1:40" x14ac:dyDescent="0.25">
      <c r="A53" s="28"/>
      <c r="B53" s="31" t="s">
        <v>81</v>
      </c>
      <c r="C53" s="32" t="s">
        <v>82</v>
      </c>
      <c r="D53" s="33">
        <v>884.80876000000001</v>
      </c>
      <c r="E53" s="33">
        <v>0</v>
      </c>
      <c r="F53" s="33">
        <v>0</v>
      </c>
      <c r="G53" s="33">
        <v>0</v>
      </c>
      <c r="H53" s="33">
        <v>0</v>
      </c>
      <c r="I53" s="33">
        <v>0</v>
      </c>
      <c r="J53" s="33">
        <v>0</v>
      </c>
      <c r="K53" s="33">
        <v>0</v>
      </c>
      <c r="L53" s="33">
        <v>0</v>
      </c>
      <c r="M53" s="33">
        <v>0</v>
      </c>
      <c r="N53" s="33">
        <v>0</v>
      </c>
      <c r="O53" s="33">
        <v>0</v>
      </c>
      <c r="P53" s="33">
        <v>0</v>
      </c>
      <c r="Q53" s="33">
        <v>0</v>
      </c>
      <c r="R53" s="34">
        <v>944.8</v>
      </c>
      <c r="S53" s="34">
        <v>0</v>
      </c>
      <c r="T53" s="34">
        <v>0</v>
      </c>
      <c r="U53" s="34">
        <v>0</v>
      </c>
      <c r="V53" s="34">
        <v>0</v>
      </c>
      <c r="W53" s="34">
        <v>0</v>
      </c>
      <c r="X53" s="34">
        <v>0</v>
      </c>
      <c r="Y53" s="34">
        <v>0</v>
      </c>
      <c r="Z53" s="34">
        <v>0</v>
      </c>
      <c r="AA53" s="34">
        <v>0</v>
      </c>
      <c r="AB53" s="34">
        <v>0</v>
      </c>
      <c r="AC53" s="34">
        <v>0</v>
      </c>
      <c r="AD53" s="34">
        <v>235.4</v>
      </c>
      <c r="AE53" s="34">
        <v>0</v>
      </c>
      <c r="AF53" s="34">
        <v>0</v>
      </c>
      <c r="AG53" s="34">
        <v>0</v>
      </c>
      <c r="AH53" s="34">
        <v>749.66593999999998</v>
      </c>
      <c r="AI53" s="34">
        <v>748.91972999999996</v>
      </c>
      <c r="AJ53" s="35"/>
      <c r="AK53" s="35"/>
      <c r="AL53" s="12">
        <f t="shared" si="6"/>
        <v>24.915325994919563</v>
      </c>
      <c r="AM53" s="36">
        <v>226.2</v>
      </c>
      <c r="AN53" s="12">
        <f t="shared" si="7"/>
        <v>104.06719717064546</v>
      </c>
    </row>
    <row r="54" spans="1:40" x14ac:dyDescent="0.25">
      <c r="A54" s="28"/>
      <c r="B54" s="31" t="s">
        <v>83</v>
      </c>
      <c r="C54" s="32" t="s">
        <v>84</v>
      </c>
      <c r="D54" s="33">
        <v>9194.0453899999993</v>
      </c>
      <c r="E54" s="33">
        <v>0</v>
      </c>
      <c r="F54" s="33">
        <v>0</v>
      </c>
      <c r="G54" s="33">
        <v>0</v>
      </c>
      <c r="H54" s="33">
        <v>0</v>
      </c>
      <c r="I54" s="33">
        <v>0</v>
      </c>
      <c r="J54" s="33">
        <v>0</v>
      </c>
      <c r="K54" s="33">
        <v>0</v>
      </c>
      <c r="L54" s="33">
        <v>0</v>
      </c>
      <c r="M54" s="33">
        <v>0</v>
      </c>
      <c r="N54" s="33">
        <v>0</v>
      </c>
      <c r="O54" s="33">
        <v>0</v>
      </c>
      <c r="P54" s="33">
        <v>0</v>
      </c>
      <c r="Q54" s="33">
        <v>0</v>
      </c>
      <c r="R54" s="34">
        <v>8933.6</v>
      </c>
      <c r="S54" s="34">
        <v>0</v>
      </c>
      <c r="T54" s="34">
        <v>0</v>
      </c>
      <c r="U54" s="34">
        <v>0</v>
      </c>
      <c r="V54" s="34">
        <v>0</v>
      </c>
      <c r="W54" s="34">
        <v>0</v>
      </c>
      <c r="X54" s="34">
        <v>0</v>
      </c>
      <c r="Y54" s="34">
        <v>0</v>
      </c>
      <c r="Z54" s="34">
        <v>0</v>
      </c>
      <c r="AA54" s="34">
        <v>0</v>
      </c>
      <c r="AB54" s="34">
        <v>0</v>
      </c>
      <c r="AC54" s="34">
        <v>0</v>
      </c>
      <c r="AD54" s="34">
        <v>1125.3</v>
      </c>
      <c r="AE54" s="34">
        <v>0</v>
      </c>
      <c r="AF54" s="34">
        <v>0</v>
      </c>
      <c r="AG54" s="34">
        <v>0</v>
      </c>
      <c r="AH54" s="34">
        <v>8601.3923099999993</v>
      </c>
      <c r="AI54" s="34">
        <v>8600.8587800000005</v>
      </c>
      <c r="AJ54" s="35"/>
      <c r="AK54" s="35"/>
      <c r="AL54" s="12">
        <f t="shared" si="6"/>
        <v>12.596265783110953</v>
      </c>
      <c r="AM54" s="36">
        <v>936.3</v>
      </c>
      <c r="AN54" s="12">
        <f t="shared" si="7"/>
        <v>120.18583787247677</v>
      </c>
    </row>
    <row r="55" spans="1:40" x14ac:dyDescent="0.25">
      <c r="A55" s="28"/>
      <c r="B55" s="31" t="s">
        <v>85</v>
      </c>
      <c r="C55" s="32" t="s">
        <v>86</v>
      </c>
      <c r="D55" s="33">
        <v>92965.50675</v>
      </c>
      <c r="E55" s="33">
        <v>0</v>
      </c>
      <c r="F55" s="33">
        <v>0</v>
      </c>
      <c r="G55" s="33">
        <v>0</v>
      </c>
      <c r="H55" s="33">
        <v>0</v>
      </c>
      <c r="I55" s="33">
        <v>0</v>
      </c>
      <c r="J55" s="33">
        <v>0</v>
      </c>
      <c r="K55" s="33">
        <v>0</v>
      </c>
      <c r="L55" s="33">
        <v>0</v>
      </c>
      <c r="M55" s="33">
        <v>0</v>
      </c>
      <c r="N55" s="33">
        <v>0</v>
      </c>
      <c r="O55" s="33">
        <v>0</v>
      </c>
      <c r="P55" s="33">
        <v>0</v>
      </c>
      <c r="Q55" s="33">
        <v>0</v>
      </c>
      <c r="R55" s="34">
        <v>91203</v>
      </c>
      <c r="S55" s="34">
        <v>0</v>
      </c>
      <c r="T55" s="34">
        <v>0</v>
      </c>
      <c r="U55" s="34">
        <v>0</v>
      </c>
      <c r="V55" s="34">
        <v>0</v>
      </c>
      <c r="W55" s="34">
        <v>0</v>
      </c>
      <c r="X55" s="34">
        <v>0</v>
      </c>
      <c r="Y55" s="34">
        <v>0</v>
      </c>
      <c r="Z55" s="34">
        <v>0</v>
      </c>
      <c r="AA55" s="34">
        <v>0</v>
      </c>
      <c r="AB55" s="34">
        <v>0</v>
      </c>
      <c r="AC55" s="34">
        <v>0</v>
      </c>
      <c r="AD55" s="34">
        <v>19857.599999999999</v>
      </c>
      <c r="AE55" s="34">
        <v>0</v>
      </c>
      <c r="AF55" s="34">
        <v>0</v>
      </c>
      <c r="AG55" s="34">
        <v>0</v>
      </c>
      <c r="AH55" s="34">
        <v>91373.261809999996</v>
      </c>
      <c r="AI55" s="34">
        <v>91207.059330000004</v>
      </c>
      <c r="AJ55" s="35"/>
      <c r="AK55" s="35"/>
      <c r="AL55" s="12">
        <f t="shared" si="6"/>
        <v>21.772967994473866</v>
      </c>
      <c r="AM55" s="36">
        <v>13089.9</v>
      </c>
      <c r="AN55" s="12">
        <f t="shared" si="7"/>
        <v>151.70169367222056</v>
      </c>
    </row>
    <row r="56" spans="1:40" x14ac:dyDescent="0.25">
      <c r="A56" s="28"/>
      <c r="B56" s="31" t="s">
        <v>87</v>
      </c>
      <c r="C56" s="32" t="s">
        <v>88</v>
      </c>
      <c r="D56" s="33">
        <v>228.99</v>
      </c>
      <c r="E56" s="33">
        <v>0</v>
      </c>
      <c r="F56" s="33">
        <v>0</v>
      </c>
      <c r="G56" s="33">
        <v>0</v>
      </c>
      <c r="H56" s="33">
        <v>0</v>
      </c>
      <c r="I56" s="33">
        <v>0</v>
      </c>
      <c r="J56" s="33">
        <v>0</v>
      </c>
      <c r="K56" s="33">
        <v>0</v>
      </c>
      <c r="L56" s="33">
        <v>0</v>
      </c>
      <c r="M56" s="33">
        <v>0</v>
      </c>
      <c r="N56" s="33">
        <v>0</v>
      </c>
      <c r="O56" s="33">
        <v>0</v>
      </c>
      <c r="P56" s="33">
        <v>0</v>
      </c>
      <c r="Q56" s="33">
        <v>0</v>
      </c>
      <c r="R56" s="34">
        <f>R57</f>
        <v>3444.5</v>
      </c>
      <c r="S56" s="34">
        <f t="shared" ref="S56:AD56" si="12">S57</f>
        <v>0</v>
      </c>
      <c r="T56" s="34">
        <f t="shared" si="12"/>
        <v>0</v>
      </c>
      <c r="U56" s="34">
        <f t="shared" si="12"/>
        <v>0</v>
      </c>
      <c r="V56" s="34">
        <f t="shared" si="12"/>
        <v>0</v>
      </c>
      <c r="W56" s="34">
        <f t="shared" si="12"/>
        <v>0</v>
      </c>
      <c r="X56" s="34">
        <f t="shared" si="12"/>
        <v>0</v>
      </c>
      <c r="Y56" s="34">
        <f t="shared" si="12"/>
        <v>0</v>
      </c>
      <c r="Z56" s="34">
        <f t="shared" si="12"/>
        <v>0</v>
      </c>
      <c r="AA56" s="34">
        <f t="shared" si="12"/>
        <v>0</v>
      </c>
      <c r="AB56" s="34">
        <f t="shared" si="12"/>
        <v>0</v>
      </c>
      <c r="AC56" s="34">
        <f t="shared" si="12"/>
        <v>0</v>
      </c>
      <c r="AD56" s="34">
        <f t="shared" si="12"/>
        <v>0</v>
      </c>
      <c r="AE56" s="34">
        <v>0</v>
      </c>
      <c r="AF56" s="34">
        <v>0</v>
      </c>
      <c r="AG56" s="34">
        <v>0</v>
      </c>
      <c r="AH56" s="34">
        <v>228.99</v>
      </c>
      <c r="AI56" s="34">
        <v>228.99</v>
      </c>
      <c r="AJ56" s="35"/>
      <c r="AK56" s="35"/>
      <c r="AL56" s="12">
        <f t="shared" si="6"/>
        <v>0</v>
      </c>
      <c r="AM56" s="36">
        <f>AM57</f>
        <v>0</v>
      </c>
      <c r="AN56" s="12"/>
    </row>
    <row r="57" spans="1:40" x14ac:dyDescent="0.25">
      <c r="A57" s="28"/>
      <c r="B57" s="31" t="s">
        <v>89</v>
      </c>
      <c r="C57" s="32" t="s">
        <v>90</v>
      </c>
      <c r="D57" s="33">
        <v>228.99</v>
      </c>
      <c r="E57" s="33">
        <v>0</v>
      </c>
      <c r="F57" s="33">
        <v>0</v>
      </c>
      <c r="G57" s="33">
        <v>0</v>
      </c>
      <c r="H57" s="33">
        <v>0</v>
      </c>
      <c r="I57" s="33">
        <v>0</v>
      </c>
      <c r="J57" s="33">
        <v>0</v>
      </c>
      <c r="K57" s="33">
        <v>0</v>
      </c>
      <c r="L57" s="33">
        <v>0</v>
      </c>
      <c r="M57" s="33">
        <v>0</v>
      </c>
      <c r="N57" s="33">
        <v>0</v>
      </c>
      <c r="O57" s="33">
        <v>0</v>
      </c>
      <c r="P57" s="33">
        <v>0</v>
      </c>
      <c r="Q57" s="33">
        <v>0</v>
      </c>
      <c r="R57" s="34">
        <v>3444.5</v>
      </c>
      <c r="S57" s="34">
        <v>0</v>
      </c>
      <c r="T57" s="34">
        <v>0</v>
      </c>
      <c r="U57" s="34">
        <v>0</v>
      </c>
      <c r="V57" s="34">
        <v>0</v>
      </c>
      <c r="W57" s="34">
        <v>0</v>
      </c>
      <c r="X57" s="34">
        <v>0</v>
      </c>
      <c r="Y57" s="34">
        <v>0</v>
      </c>
      <c r="Z57" s="34">
        <v>0</v>
      </c>
      <c r="AA57" s="34">
        <v>0</v>
      </c>
      <c r="AB57" s="34">
        <v>0</v>
      </c>
      <c r="AC57" s="34">
        <v>0</v>
      </c>
      <c r="AD57" s="34">
        <v>0</v>
      </c>
      <c r="AE57" s="34">
        <v>0</v>
      </c>
      <c r="AF57" s="34">
        <v>0</v>
      </c>
      <c r="AG57" s="34">
        <v>0</v>
      </c>
      <c r="AH57" s="34">
        <v>228.99</v>
      </c>
      <c r="AI57" s="34">
        <v>228.99</v>
      </c>
      <c r="AJ57" s="35"/>
      <c r="AK57" s="35"/>
      <c r="AL57" s="12">
        <f t="shared" si="6"/>
        <v>0</v>
      </c>
      <c r="AM57" s="36">
        <v>0</v>
      </c>
      <c r="AN57" s="12"/>
    </row>
    <row r="58" spans="1:40" hidden="1" x14ac:dyDescent="0.25">
      <c r="A58" s="28"/>
      <c r="B58" s="31" t="s">
        <v>91</v>
      </c>
      <c r="C58" s="32" t="s">
        <v>92</v>
      </c>
      <c r="D58" s="33">
        <v>389.70066000000003</v>
      </c>
      <c r="E58" s="33">
        <v>0</v>
      </c>
      <c r="F58" s="33">
        <v>0</v>
      </c>
      <c r="G58" s="33">
        <v>0</v>
      </c>
      <c r="H58" s="33">
        <v>0</v>
      </c>
      <c r="I58" s="33">
        <v>0</v>
      </c>
      <c r="J58" s="33">
        <v>0</v>
      </c>
      <c r="K58" s="33">
        <v>0</v>
      </c>
      <c r="L58" s="33">
        <v>0</v>
      </c>
      <c r="M58" s="33">
        <v>0</v>
      </c>
      <c r="N58" s="33">
        <v>0</v>
      </c>
      <c r="O58" s="33">
        <v>0</v>
      </c>
      <c r="P58" s="33">
        <v>0</v>
      </c>
      <c r="Q58" s="33">
        <v>0</v>
      </c>
      <c r="R58" s="34">
        <f>R59</f>
        <v>0</v>
      </c>
      <c r="S58" s="34">
        <f t="shared" ref="S58:AD58" si="13">S59</f>
        <v>0</v>
      </c>
      <c r="T58" s="34">
        <f t="shared" si="13"/>
        <v>0</v>
      </c>
      <c r="U58" s="34">
        <f t="shared" si="13"/>
        <v>0</v>
      </c>
      <c r="V58" s="34">
        <f t="shared" si="13"/>
        <v>0</v>
      </c>
      <c r="W58" s="34">
        <f t="shared" si="13"/>
        <v>0</v>
      </c>
      <c r="X58" s="34">
        <f t="shared" si="13"/>
        <v>0</v>
      </c>
      <c r="Y58" s="34">
        <f t="shared" si="13"/>
        <v>0</v>
      </c>
      <c r="Z58" s="34">
        <f t="shared" si="13"/>
        <v>0</v>
      </c>
      <c r="AA58" s="34">
        <f t="shared" si="13"/>
        <v>0</v>
      </c>
      <c r="AB58" s="34">
        <f t="shared" si="13"/>
        <v>0</v>
      </c>
      <c r="AC58" s="34">
        <f t="shared" si="13"/>
        <v>0</v>
      </c>
      <c r="AD58" s="34">
        <f t="shared" si="13"/>
        <v>0</v>
      </c>
      <c r="AE58" s="34">
        <v>0</v>
      </c>
      <c r="AF58" s="34">
        <v>0</v>
      </c>
      <c r="AG58" s="34">
        <v>0</v>
      </c>
      <c r="AH58" s="34">
        <v>389.70066000000003</v>
      </c>
      <c r="AI58" s="34">
        <v>389.70058</v>
      </c>
      <c r="AJ58" s="35"/>
      <c r="AK58" s="35"/>
      <c r="AL58" s="12" t="e">
        <f t="shared" si="6"/>
        <v>#DIV/0!</v>
      </c>
      <c r="AM58" s="36"/>
      <c r="AN58" s="12" t="e">
        <f t="shared" si="7"/>
        <v>#DIV/0!</v>
      </c>
    </row>
    <row r="59" spans="1:40" hidden="1" x14ac:dyDescent="0.25">
      <c r="A59" s="28"/>
      <c r="B59" s="31" t="s">
        <v>93</v>
      </c>
      <c r="C59" s="32" t="s">
        <v>94</v>
      </c>
      <c r="D59" s="33">
        <v>389.70066000000003</v>
      </c>
      <c r="E59" s="33">
        <v>0</v>
      </c>
      <c r="F59" s="33">
        <v>0</v>
      </c>
      <c r="G59" s="33">
        <v>0</v>
      </c>
      <c r="H59" s="33">
        <v>0</v>
      </c>
      <c r="I59" s="33">
        <v>0</v>
      </c>
      <c r="J59" s="33">
        <v>0</v>
      </c>
      <c r="K59" s="33">
        <v>0</v>
      </c>
      <c r="L59" s="33">
        <v>0</v>
      </c>
      <c r="M59" s="33">
        <v>0</v>
      </c>
      <c r="N59" s="33">
        <v>0</v>
      </c>
      <c r="O59" s="33">
        <v>0</v>
      </c>
      <c r="P59" s="33">
        <v>0</v>
      </c>
      <c r="Q59" s="33">
        <v>0</v>
      </c>
      <c r="R59" s="34">
        <v>0</v>
      </c>
      <c r="S59" s="34">
        <v>0</v>
      </c>
      <c r="T59" s="34">
        <v>0</v>
      </c>
      <c r="U59" s="34">
        <v>0</v>
      </c>
      <c r="V59" s="34">
        <v>0</v>
      </c>
      <c r="W59" s="34">
        <v>0</v>
      </c>
      <c r="X59" s="34">
        <v>0</v>
      </c>
      <c r="Y59" s="34">
        <v>0</v>
      </c>
      <c r="Z59" s="34">
        <v>0</v>
      </c>
      <c r="AA59" s="34">
        <v>0</v>
      </c>
      <c r="AB59" s="34">
        <v>0</v>
      </c>
      <c r="AC59" s="34">
        <v>0</v>
      </c>
      <c r="AD59" s="34">
        <v>0</v>
      </c>
      <c r="AE59" s="34">
        <v>0</v>
      </c>
      <c r="AF59" s="34">
        <v>0</v>
      </c>
      <c r="AG59" s="34">
        <v>0</v>
      </c>
      <c r="AH59" s="34">
        <v>389.70066000000003</v>
      </c>
      <c r="AI59" s="34">
        <v>389.70058</v>
      </c>
      <c r="AJ59" s="35"/>
      <c r="AK59" s="35"/>
      <c r="AL59" s="12" t="e">
        <f t="shared" si="6"/>
        <v>#DIV/0!</v>
      </c>
      <c r="AM59" s="36"/>
      <c r="AN59" s="12" t="e">
        <f t="shared" si="7"/>
        <v>#DIV/0!</v>
      </c>
    </row>
    <row r="60" spans="1:40" hidden="1" x14ac:dyDescent="0.25">
      <c r="A60" s="28"/>
      <c r="B60" s="31" t="s">
        <v>91</v>
      </c>
      <c r="C60" s="37" t="s">
        <v>92</v>
      </c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4">
        <f>R61+R62</f>
        <v>0</v>
      </c>
      <c r="S60" s="34">
        <f t="shared" ref="S60:AC60" si="14">S61+S62</f>
        <v>0</v>
      </c>
      <c r="T60" s="34">
        <f t="shared" si="14"/>
        <v>0</v>
      </c>
      <c r="U60" s="34">
        <f t="shared" si="14"/>
        <v>0</v>
      </c>
      <c r="V60" s="34">
        <f t="shared" si="14"/>
        <v>0</v>
      </c>
      <c r="W60" s="34">
        <f t="shared" si="14"/>
        <v>0</v>
      </c>
      <c r="X60" s="34">
        <f t="shared" si="14"/>
        <v>0</v>
      </c>
      <c r="Y60" s="34">
        <f t="shared" si="14"/>
        <v>0</v>
      </c>
      <c r="Z60" s="34">
        <f t="shared" si="14"/>
        <v>0</v>
      </c>
      <c r="AA60" s="34">
        <f t="shared" si="14"/>
        <v>0</v>
      </c>
      <c r="AB60" s="34">
        <f t="shared" si="14"/>
        <v>0</v>
      </c>
      <c r="AC60" s="34">
        <f t="shared" si="14"/>
        <v>0</v>
      </c>
      <c r="AD60" s="34">
        <f>AD61+AD62</f>
        <v>0</v>
      </c>
      <c r="AE60" s="34"/>
      <c r="AF60" s="34"/>
      <c r="AG60" s="34"/>
      <c r="AH60" s="34"/>
      <c r="AI60" s="34"/>
      <c r="AJ60" s="35"/>
      <c r="AK60" s="35"/>
      <c r="AL60" s="12"/>
      <c r="AM60" s="36">
        <f>AM61+AM62</f>
        <v>0</v>
      </c>
      <c r="AN60" s="12"/>
    </row>
    <row r="61" spans="1:40" hidden="1" x14ac:dyDescent="0.25">
      <c r="A61" s="28"/>
      <c r="B61" s="31" t="s">
        <v>93</v>
      </c>
      <c r="C61" s="37" t="s">
        <v>94</v>
      </c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4">
        <v>0</v>
      </c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>
        <v>0</v>
      </c>
      <c r="AE61" s="34"/>
      <c r="AF61" s="34"/>
      <c r="AG61" s="34"/>
      <c r="AH61" s="34"/>
      <c r="AI61" s="34"/>
      <c r="AJ61" s="35"/>
      <c r="AK61" s="35"/>
      <c r="AL61" s="12"/>
      <c r="AM61" s="36"/>
      <c r="AN61" s="12"/>
    </row>
    <row r="62" spans="1:40" hidden="1" x14ac:dyDescent="0.25">
      <c r="A62" s="28"/>
      <c r="B62" s="31" t="s">
        <v>117</v>
      </c>
      <c r="C62" s="37" t="s">
        <v>116</v>
      </c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33"/>
      <c r="O62" s="33"/>
      <c r="P62" s="33"/>
      <c r="Q62" s="33"/>
      <c r="R62" s="34">
        <v>0</v>
      </c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>
        <v>0</v>
      </c>
      <c r="AE62" s="34"/>
      <c r="AF62" s="34"/>
      <c r="AG62" s="34"/>
      <c r="AH62" s="34"/>
      <c r="AI62" s="34"/>
      <c r="AJ62" s="35"/>
      <c r="AK62" s="35"/>
      <c r="AL62" s="12"/>
      <c r="AM62" s="36">
        <v>0</v>
      </c>
      <c r="AN62" s="12"/>
    </row>
    <row r="63" spans="1:40" x14ac:dyDescent="0.25">
      <c r="A63" s="28"/>
      <c r="B63" s="31" t="s">
        <v>95</v>
      </c>
      <c r="C63" s="32" t="s">
        <v>96</v>
      </c>
      <c r="D63" s="33">
        <v>2171.9443700000002</v>
      </c>
      <c r="E63" s="33">
        <v>0</v>
      </c>
      <c r="F63" s="33">
        <v>0</v>
      </c>
      <c r="G63" s="33">
        <v>0</v>
      </c>
      <c r="H63" s="33">
        <v>0</v>
      </c>
      <c r="I63" s="33">
        <v>0</v>
      </c>
      <c r="J63" s="33">
        <v>0</v>
      </c>
      <c r="K63" s="33">
        <v>0</v>
      </c>
      <c r="L63" s="33">
        <v>0</v>
      </c>
      <c r="M63" s="33">
        <v>0</v>
      </c>
      <c r="N63" s="33">
        <v>0</v>
      </c>
      <c r="O63" s="33">
        <v>0</v>
      </c>
      <c r="P63" s="33">
        <v>0</v>
      </c>
      <c r="Q63" s="33">
        <v>0</v>
      </c>
      <c r="R63" s="34">
        <f>R64</f>
        <v>2015.8</v>
      </c>
      <c r="S63" s="34">
        <f t="shared" ref="S63:AD63" si="15">S64</f>
        <v>0</v>
      </c>
      <c r="T63" s="34">
        <f t="shared" si="15"/>
        <v>0</v>
      </c>
      <c r="U63" s="34">
        <f t="shared" si="15"/>
        <v>0</v>
      </c>
      <c r="V63" s="34">
        <f t="shared" si="15"/>
        <v>0</v>
      </c>
      <c r="W63" s="34">
        <f t="shared" si="15"/>
        <v>0</v>
      </c>
      <c r="X63" s="34">
        <f t="shared" si="15"/>
        <v>0</v>
      </c>
      <c r="Y63" s="34">
        <f t="shared" si="15"/>
        <v>0</v>
      </c>
      <c r="Z63" s="34">
        <f t="shared" si="15"/>
        <v>0</v>
      </c>
      <c r="AA63" s="34">
        <f t="shared" si="15"/>
        <v>0</v>
      </c>
      <c r="AB63" s="34">
        <f t="shared" si="15"/>
        <v>0</v>
      </c>
      <c r="AC63" s="34">
        <f t="shared" si="15"/>
        <v>0</v>
      </c>
      <c r="AD63" s="34">
        <f t="shared" si="15"/>
        <v>456.2</v>
      </c>
      <c r="AE63" s="34">
        <v>0</v>
      </c>
      <c r="AF63" s="34">
        <v>0</v>
      </c>
      <c r="AG63" s="34">
        <v>0</v>
      </c>
      <c r="AH63" s="34">
        <v>2086.3457899999999</v>
      </c>
      <c r="AI63" s="34">
        <v>2086.3456900000001</v>
      </c>
      <c r="AJ63" s="35"/>
      <c r="AK63" s="35"/>
      <c r="AL63" s="12">
        <f t="shared" si="6"/>
        <v>22.631213414029169</v>
      </c>
      <c r="AM63" s="36">
        <f>AM64</f>
        <v>500.6</v>
      </c>
      <c r="AN63" s="12">
        <f t="shared" si="7"/>
        <v>91.130643228126246</v>
      </c>
    </row>
    <row r="64" spans="1:40" x14ac:dyDescent="0.25">
      <c r="A64" s="28"/>
      <c r="B64" s="31" t="s">
        <v>97</v>
      </c>
      <c r="C64" s="32" t="s">
        <v>98</v>
      </c>
      <c r="D64" s="33">
        <v>2171.9443700000002</v>
      </c>
      <c r="E64" s="33">
        <v>0</v>
      </c>
      <c r="F64" s="33">
        <v>0</v>
      </c>
      <c r="G64" s="33">
        <v>0</v>
      </c>
      <c r="H64" s="33">
        <v>0</v>
      </c>
      <c r="I64" s="33">
        <v>0</v>
      </c>
      <c r="J64" s="33">
        <v>0</v>
      </c>
      <c r="K64" s="33">
        <v>0</v>
      </c>
      <c r="L64" s="33">
        <v>0</v>
      </c>
      <c r="M64" s="33">
        <v>0</v>
      </c>
      <c r="N64" s="33">
        <v>0</v>
      </c>
      <c r="O64" s="33">
        <v>0</v>
      </c>
      <c r="P64" s="33">
        <v>0</v>
      </c>
      <c r="Q64" s="33">
        <v>0</v>
      </c>
      <c r="R64" s="34">
        <v>2015.8</v>
      </c>
      <c r="S64" s="34">
        <v>0</v>
      </c>
      <c r="T64" s="34">
        <v>0</v>
      </c>
      <c r="U64" s="34">
        <v>0</v>
      </c>
      <c r="V64" s="34">
        <v>0</v>
      </c>
      <c r="W64" s="34">
        <v>0</v>
      </c>
      <c r="X64" s="34">
        <v>0</v>
      </c>
      <c r="Y64" s="34">
        <v>0</v>
      </c>
      <c r="Z64" s="34">
        <v>0</v>
      </c>
      <c r="AA64" s="34">
        <v>0</v>
      </c>
      <c r="AB64" s="34">
        <v>0</v>
      </c>
      <c r="AC64" s="34">
        <v>0</v>
      </c>
      <c r="AD64" s="34">
        <v>456.2</v>
      </c>
      <c r="AE64" s="34">
        <v>0</v>
      </c>
      <c r="AF64" s="34">
        <v>0</v>
      </c>
      <c r="AG64" s="34">
        <v>0</v>
      </c>
      <c r="AH64" s="34">
        <v>2086.3457899999999</v>
      </c>
      <c r="AI64" s="34">
        <v>2086.3456900000001</v>
      </c>
      <c r="AJ64" s="35"/>
      <c r="AK64" s="35"/>
      <c r="AL64" s="12">
        <f t="shared" si="6"/>
        <v>22.631213414029169</v>
      </c>
      <c r="AM64" s="36">
        <v>500.6</v>
      </c>
      <c r="AN64" s="12">
        <f t="shared" si="7"/>
        <v>91.130643228126246</v>
      </c>
    </row>
    <row r="65" spans="1:40" x14ac:dyDescent="0.25">
      <c r="A65" s="28"/>
      <c r="B65" s="31" t="s">
        <v>99</v>
      </c>
      <c r="C65" s="32" t="s">
        <v>100</v>
      </c>
      <c r="D65" s="33">
        <v>5001.0218800000002</v>
      </c>
      <c r="E65" s="33">
        <v>0</v>
      </c>
      <c r="F65" s="33">
        <v>0</v>
      </c>
      <c r="G65" s="33">
        <v>0</v>
      </c>
      <c r="H65" s="33">
        <v>0</v>
      </c>
      <c r="I65" s="33">
        <v>0</v>
      </c>
      <c r="J65" s="33">
        <v>0</v>
      </c>
      <c r="K65" s="33">
        <v>0</v>
      </c>
      <c r="L65" s="33">
        <v>0</v>
      </c>
      <c r="M65" s="33">
        <v>0</v>
      </c>
      <c r="N65" s="33">
        <v>0</v>
      </c>
      <c r="O65" s="33">
        <v>0</v>
      </c>
      <c r="P65" s="33">
        <v>0</v>
      </c>
      <c r="Q65" s="33">
        <v>0</v>
      </c>
      <c r="R65" s="34">
        <f>R66</f>
        <v>2451.8000000000002</v>
      </c>
      <c r="S65" s="34">
        <f t="shared" ref="S65:AD65" si="16">S66</f>
        <v>0</v>
      </c>
      <c r="T65" s="34">
        <f t="shared" si="16"/>
        <v>0</v>
      </c>
      <c r="U65" s="34">
        <f t="shared" si="16"/>
        <v>0</v>
      </c>
      <c r="V65" s="34">
        <f t="shared" si="16"/>
        <v>0</v>
      </c>
      <c r="W65" s="34">
        <f t="shared" si="16"/>
        <v>0</v>
      </c>
      <c r="X65" s="34">
        <f t="shared" si="16"/>
        <v>0</v>
      </c>
      <c r="Y65" s="34">
        <f t="shared" si="16"/>
        <v>0</v>
      </c>
      <c r="Z65" s="34">
        <f t="shared" si="16"/>
        <v>0</v>
      </c>
      <c r="AA65" s="34">
        <f t="shared" si="16"/>
        <v>0</v>
      </c>
      <c r="AB65" s="34">
        <f t="shared" si="16"/>
        <v>0</v>
      </c>
      <c r="AC65" s="34">
        <f t="shared" si="16"/>
        <v>0</v>
      </c>
      <c r="AD65" s="34">
        <f t="shared" si="16"/>
        <v>809.6</v>
      </c>
      <c r="AE65" s="34">
        <v>0</v>
      </c>
      <c r="AF65" s="34">
        <v>0</v>
      </c>
      <c r="AG65" s="34">
        <v>0</v>
      </c>
      <c r="AH65" s="34">
        <v>4782.10808</v>
      </c>
      <c r="AI65" s="34">
        <v>4782.1080700000002</v>
      </c>
      <c r="AJ65" s="35"/>
      <c r="AK65" s="35"/>
      <c r="AL65" s="12">
        <f t="shared" si="6"/>
        <v>33.02063789868668</v>
      </c>
      <c r="AM65" s="36">
        <f>AM66</f>
        <v>772.7</v>
      </c>
      <c r="AN65" s="12">
        <f t="shared" si="7"/>
        <v>104.77546266338811</v>
      </c>
    </row>
    <row r="66" spans="1:40" x14ac:dyDescent="0.25">
      <c r="A66" s="28"/>
      <c r="B66" s="31" t="s">
        <v>101</v>
      </c>
      <c r="C66" s="32" t="s">
        <v>102</v>
      </c>
      <c r="D66" s="33">
        <v>5001.0218800000002</v>
      </c>
      <c r="E66" s="33">
        <v>0</v>
      </c>
      <c r="F66" s="33">
        <v>0</v>
      </c>
      <c r="G66" s="33">
        <v>0</v>
      </c>
      <c r="H66" s="33">
        <v>0</v>
      </c>
      <c r="I66" s="33">
        <v>0</v>
      </c>
      <c r="J66" s="33">
        <v>0</v>
      </c>
      <c r="K66" s="33">
        <v>0</v>
      </c>
      <c r="L66" s="33">
        <v>0</v>
      </c>
      <c r="M66" s="33">
        <v>0</v>
      </c>
      <c r="N66" s="33">
        <v>0</v>
      </c>
      <c r="O66" s="33">
        <v>0</v>
      </c>
      <c r="P66" s="33">
        <v>0</v>
      </c>
      <c r="Q66" s="33">
        <v>0</v>
      </c>
      <c r="R66" s="34">
        <v>2451.8000000000002</v>
      </c>
      <c r="S66" s="34">
        <v>0</v>
      </c>
      <c r="T66" s="34">
        <v>0</v>
      </c>
      <c r="U66" s="34">
        <v>0</v>
      </c>
      <c r="V66" s="34">
        <v>0</v>
      </c>
      <c r="W66" s="34">
        <v>0</v>
      </c>
      <c r="X66" s="34">
        <v>0</v>
      </c>
      <c r="Y66" s="34">
        <v>0</v>
      </c>
      <c r="Z66" s="34">
        <v>0</v>
      </c>
      <c r="AA66" s="34">
        <v>0</v>
      </c>
      <c r="AB66" s="34">
        <v>0</v>
      </c>
      <c r="AC66" s="34">
        <v>0</v>
      </c>
      <c r="AD66" s="34">
        <v>809.6</v>
      </c>
      <c r="AE66" s="34">
        <v>0</v>
      </c>
      <c r="AF66" s="34">
        <v>0</v>
      </c>
      <c r="AG66" s="34">
        <v>0</v>
      </c>
      <c r="AH66" s="34">
        <v>4782.10808</v>
      </c>
      <c r="AI66" s="34">
        <v>4782.1080700000002</v>
      </c>
      <c r="AJ66" s="35"/>
      <c r="AK66" s="35"/>
      <c r="AL66" s="12">
        <f t="shared" si="6"/>
        <v>33.02063789868668</v>
      </c>
      <c r="AM66" s="36">
        <v>772.7</v>
      </c>
      <c r="AN66" s="12">
        <f t="shared" si="7"/>
        <v>104.77546266338811</v>
      </c>
    </row>
    <row r="67" spans="1:40" ht="28.5" x14ac:dyDescent="0.25">
      <c r="A67" s="28"/>
      <c r="B67" s="31" t="s">
        <v>103</v>
      </c>
      <c r="C67" s="32" t="s">
        <v>104</v>
      </c>
      <c r="D67" s="33">
        <v>4.0209999999999999</v>
      </c>
      <c r="E67" s="33">
        <v>0</v>
      </c>
      <c r="F67" s="33">
        <v>0</v>
      </c>
      <c r="G67" s="33">
        <v>0</v>
      </c>
      <c r="H67" s="33">
        <v>0</v>
      </c>
      <c r="I67" s="33">
        <v>0</v>
      </c>
      <c r="J67" s="33">
        <v>0</v>
      </c>
      <c r="K67" s="33">
        <v>0</v>
      </c>
      <c r="L67" s="33">
        <v>0</v>
      </c>
      <c r="M67" s="33">
        <v>0</v>
      </c>
      <c r="N67" s="33">
        <v>0</v>
      </c>
      <c r="O67" s="33">
        <v>0</v>
      </c>
      <c r="P67" s="33">
        <v>0</v>
      </c>
      <c r="Q67" s="33">
        <v>0</v>
      </c>
      <c r="R67" s="34">
        <f>R68</f>
        <v>5.4</v>
      </c>
      <c r="S67" s="34">
        <f t="shared" ref="S67:AD67" si="17">S68</f>
        <v>0</v>
      </c>
      <c r="T67" s="34">
        <f t="shared" si="17"/>
        <v>0</v>
      </c>
      <c r="U67" s="34">
        <f t="shared" si="17"/>
        <v>0</v>
      </c>
      <c r="V67" s="34">
        <f t="shared" si="17"/>
        <v>0</v>
      </c>
      <c r="W67" s="34">
        <f t="shared" si="17"/>
        <v>0</v>
      </c>
      <c r="X67" s="34">
        <f t="shared" si="17"/>
        <v>0</v>
      </c>
      <c r="Y67" s="34">
        <f t="shared" si="17"/>
        <v>0</v>
      </c>
      <c r="Z67" s="34">
        <f t="shared" si="17"/>
        <v>0</v>
      </c>
      <c r="AA67" s="34">
        <f t="shared" si="17"/>
        <v>0</v>
      </c>
      <c r="AB67" s="34">
        <f t="shared" si="17"/>
        <v>0</v>
      </c>
      <c r="AC67" s="34">
        <f t="shared" si="17"/>
        <v>0</v>
      </c>
      <c r="AD67" s="34">
        <f t="shared" si="17"/>
        <v>0</v>
      </c>
      <c r="AE67" s="34">
        <v>0</v>
      </c>
      <c r="AF67" s="34">
        <v>0</v>
      </c>
      <c r="AG67" s="34">
        <v>0</v>
      </c>
      <c r="AH67" s="34">
        <v>3.516</v>
      </c>
      <c r="AI67" s="34">
        <v>3.516</v>
      </c>
      <c r="AJ67" s="35"/>
      <c r="AK67" s="35"/>
      <c r="AL67" s="12">
        <f t="shared" si="6"/>
        <v>0</v>
      </c>
      <c r="AM67" s="36">
        <f>AM68</f>
        <v>0</v>
      </c>
      <c r="AN67" s="12"/>
    </row>
    <row r="68" spans="1:40" ht="28.5" x14ac:dyDescent="0.25">
      <c r="A68" s="28"/>
      <c r="B68" s="31" t="s">
        <v>105</v>
      </c>
      <c r="C68" s="32" t="s">
        <v>106</v>
      </c>
      <c r="D68" s="33">
        <v>4.0209999999999999</v>
      </c>
      <c r="E68" s="33">
        <v>0</v>
      </c>
      <c r="F68" s="33">
        <v>0</v>
      </c>
      <c r="G68" s="33">
        <v>0</v>
      </c>
      <c r="H68" s="33">
        <v>0</v>
      </c>
      <c r="I68" s="33">
        <v>0</v>
      </c>
      <c r="J68" s="33">
        <v>0</v>
      </c>
      <c r="K68" s="33">
        <v>0</v>
      </c>
      <c r="L68" s="33">
        <v>0</v>
      </c>
      <c r="M68" s="33">
        <v>0</v>
      </c>
      <c r="N68" s="33">
        <v>0</v>
      </c>
      <c r="O68" s="33">
        <v>0</v>
      </c>
      <c r="P68" s="33">
        <v>0</v>
      </c>
      <c r="Q68" s="33">
        <v>0</v>
      </c>
      <c r="R68" s="34">
        <v>5.4</v>
      </c>
      <c r="S68" s="34">
        <v>0</v>
      </c>
      <c r="T68" s="34">
        <v>0</v>
      </c>
      <c r="U68" s="34">
        <v>0</v>
      </c>
      <c r="V68" s="34">
        <v>0</v>
      </c>
      <c r="W68" s="34">
        <v>0</v>
      </c>
      <c r="X68" s="34">
        <v>0</v>
      </c>
      <c r="Y68" s="34">
        <v>0</v>
      </c>
      <c r="Z68" s="34">
        <v>0</v>
      </c>
      <c r="AA68" s="34">
        <v>0</v>
      </c>
      <c r="AB68" s="34">
        <v>0</v>
      </c>
      <c r="AC68" s="34">
        <v>0</v>
      </c>
      <c r="AD68" s="34">
        <v>0</v>
      </c>
      <c r="AE68" s="34">
        <v>0</v>
      </c>
      <c r="AF68" s="34">
        <v>0</v>
      </c>
      <c r="AG68" s="34">
        <v>0</v>
      </c>
      <c r="AH68" s="34">
        <v>3.516</v>
      </c>
      <c r="AI68" s="34">
        <v>3.516</v>
      </c>
      <c r="AJ68" s="35"/>
      <c r="AK68" s="35"/>
      <c r="AL68" s="12">
        <f t="shared" si="6"/>
        <v>0</v>
      </c>
      <c r="AM68" s="36">
        <v>0</v>
      </c>
      <c r="AN68" s="12"/>
    </row>
    <row r="69" spans="1:40" x14ac:dyDescent="0.25">
      <c r="A69" s="28"/>
      <c r="B69" s="60" t="s">
        <v>107</v>
      </c>
      <c r="C69" s="61"/>
      <c r="D69" s="38">
        <v>180156.44782</v>
      </c>
      <c r="E69" s="38">
        <v>0</v>
      </c>
      <c r="F69" s="38">
        <v>0</v>
      </c>
      <c r="G69" s="38">
        <v>0</v>
      </c>
      <c r="H69" s="38">
        <v>0</v>
      </c>
      <c r="I69" s="38">
        <v>0</v>
      </c>
      <c r="J69" s="38">
        <v>0</v>
      </c>
      <c r="K69" s="38">
        <v>0</v>
      </c>
      <c r="L69" s="38">
        <v>0</v>
      </c>
      <c r="M69" s="38">
        <v>0</v>
      </c>
      <c r="N69" s="38">
        <v>0</v>
      </c>
      <c r="O69" s="38">
        <v>0</v>
      </c>
      <c r="P69" s="38">
        <v>0</v>
      </c>
      <c r="Q69" s="38">
        <v>0</v>
      </c>
      <c r="R69" s="39">
        <v>175436.4</v>
      </c>
      <c r="S69" s="39">
        <f t="shared" ref="S69:AC69" si="18">S39+S43+S45+S48+S52+S56+S58+S63+S65+S67</f>
        <v>0</v>
      </c>
      <c r="T69" s="39">
        <f t="shared" si="18"/>
        <v>0</v>
      </c>
      <c r="U69" s="39">
        <f t="shared" si="18"/>
        <v>0</v>
      </c>
      <c r="V69" s="39">
        <f t="shared" si="18"/>
        <v>0</v>
      </c>
      <c r="W69" s="39">
        <f t="shared" si="18"/>
        <v>0</v>
      </c>
      <c r="X69" s="39">
        <f t="shared" si="18"/>
        <v>0</v>
      </c>
      <c r="Y69" s="39">
        <f t="shared" si="18"/>
        <v>0</v>
      </c>
      <c r="Z69" s="39">
        <f t="shared" si="18"/>
        <v>0</v>
      </c>
      <c r="AA69" s="39">
        <f t="shared" si="18"/>
        <v>0</v>
      </c>
      <c r="AB69" s="39">
        <f t="shared" si="18"/>
        <v>0</v>
      </c>
      <c r="AC69" s="39">
        <f t="shared" si="18"/>
        <v>0</v>
      </c>
      <c r="AD69" s="39">
        <v>38119.199999999997</v>
      </c>
      <c r="AE69" s="39">
        <v>0</v>
      </c>
      <c r="AF69" s="39">
        <v>0</v>
      </c>
      <c r="AG69" s="39">
        <v>0</v>
      </c>
      <c r="AH69" s="39">
        <v>175789.93033</v>
      </c>
      <c r="AI69" s="39">
        <v>175586.37445999999</v>
      </c>
      <c r="AJ69" s="35"/>
      <c r="AK69" s="35"/>
      <c r="AL69" s="12">
        <f t="shared" si="6"/>
        <v>21.728216037264787</v>
      </c>
      <c r="AM69" s="40">
        <f>AM67+AM65+AM56+AM52+AM48+AM45+AM43+AM39+AM63+AM60</f>
        <v>28885.8</v>
      </c>
      <c r="AN69" s="12">
        <f t="shared" si="7"/>
        <v>131.96518704692269</v>
      </c>
    </row>
    <row r="70" spans="1:40" x14ac:dyDescent="0.25">
      <c r="A70" s="28"/>
      <c r="B70" s="41"/>
      <c r="C70" s="41"/>
      <c r="D70" s="41"/>
      <c r="E70" s="41"/>
      <c r="F70" s="41"/>
      <c r="G70" s="41"/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</row>
    <row r="71" spans="1:40" x14ac:dyDescent="0.25">
      <c r="A71" s="28"/>
      <c r="B71" s="42" t="s">
        <v>110</v>
      </c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3">
        <f>R33-R69</f>
        <v>-8483.5</v>
      </c>
      <c r="S71" s="43">
        <f t="shared" ref="S71:AK71" si="19">S33-S69</f>
        <v>177176.14890999999</v>
      </c>
      <c r="T71" s="43">
        <f t="shared" si="19"/>
        <v>177176.14890999999</v>
      </c>
      <c r="U71" s="43">
        <f t="shared" si="19"/>
        <v>0</v>
      </c>
      <c r="V71" s="43">
        <f t="shared" si="19"/>
        <v>0</v>
      </c>
      <c r="W71" s="43">
        <f t="shared" si="19"/>
        <v>0</v>
      </c>
      <c r="X71" s="43">
        <f t="shared" si="19"/>
        <v>0</v>
      </c>
      <c r="Y71" s="43">
        <f t="shared" si="19"/>
        <v>4605.692</v>
      </c>
      <c r="Z71" s="43">
        <f t="shared" si="19"/>
        <v>182247.62462000002</v>
      </c>
      <c r="AA71" s="43">
        <f t="shared" si="19"/>
        <v>177641.93262000001</v>
      </c>
      <c r="AB71" s="43">
        <f t="shared" si="19"/>
        <v>4605.692</v>
      </c>
      <c r="AC71" s="43">
        <f t="shared" si="19"/>
        <v>182247.62462000002</v>
      </c>
      <c r="AD71" s="43">
        <f t="shared" si="19"/>
        <v>-2896.5999999999985</v>
      </c>
      <c r="AE71" s="43">
        <f t="shared" si="19"/>
        <v>177641.93262000001</v>
      </c>
      <c r="AF71" s="43">
        <f t="shared" si="19"/>
        <v>-465.78370999999999</v>
      </c>
      <c r="AG71" s="43">
        <f t="shared" si="19"/>
        <v>1.0026289300950808</v>
      </c>
      <c r="AH71" s="43">
        <f t="shared" si="19"/>
        <v>-176255.71403999999</v>
      </c>
      <c r="AI71" s="43">
        <f t="shared" si="19"/>
        <v>-175585.3718310699</v>
      </c>
      <c r="AJ71" s="43">
        <f t="shared" si="19"/>
        <v>0</v>
      </c>
      <c r="AK71" s="43">
        <f t="shared" si="19"/>
        <v>0</v>
      </c>
      <c r="AL71" s="43"/>
      <c r="AM71" s="43">
        <f>AM33-AM69</f>
        <v>1962.9000000000051</v>
      </c>
      <c r="AN71" s="43"/>
    </row>
    <row r="72" spans="1:40" x14ac:dyDescent="0.25">
      <c r="A72" s="28"/>
      <c r="B72" s="28"/>
      <c r="C72" s="28"/>
      <c r="D72" s="28"/>
      <c r="E72" s="28"/>
      <c r="F72" s="28"/>
      <c r="G72" s="28"/>
      <c r="H72" s="28"/>
      <c r="I72" s="28"/>
      <c r="J72" s="28"/>
      <c r="K72" s="28"/>
      <c r="L72" s="28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8"/>
      <c r="AA72" s="28"/>
      <c r="AB72" s="28"/>
      <c r="AC72" s="28"/>
      <c r="AD72" s="28"/>
      <c r="AE72" s="28"/>
      <c r="AF72" s="28"/>
      <c r="AG72" s="28"/>
      <c r="AH72" s="28"/>
      <c r="AI72" s="28"/>
      <c r="AJ72" s="28"/>
      <c r="AK72" s="28"/>
      <c r="AL72" s="28"/>
      <c r="AM72" s="28"/>
      <c r="AN72" s="28"/>
    </row>
  </sheetData>
  <mergeCells count="66">
    <mergeCell ref="A9:A10"/>
    <mergeCell ref="D9:D10"/>
    <mergeCell ref="E9:E10"/>
    <mergeCell ref="I9:K9"/>
    <mergeCell ref="L9:L10"/>
    <mergeCell ref="A2:AK2"/>
    <mergeCell ref="A4:AI4"/>
    <mergeCell ref="A5:AI5"/>
    <mergeCell ref="Y9:AA9"/>
    <mergeCell ref="AF9:AG9"/>
    <mergeCell ref="AH9:AI9"/>
    <mergeCell ref="AJ9:AK9"/>
    <mergeCell ref="U9:U10"/>
    <mergeCell ref="T9:T10"/>
    <mergeCell ref="V9:V10"/>
    <mergeCell ref="W9:W10"/>
    <mergeCell ref="R9:R10"/>
    <mergeCell ref="S9:S10"/>
    <mergeCell ref="B7:B10"/>
    <mergeCell ref="C7:C10"/>
    <mergeCell ref="R7:AN8"/>
    <mergeCell ref="AN9:AN10"/>
    <mergeCell ref="B36:B38"/>
    <mergeCell ref="C36:C38"/>
    <mergeCell ref="R36:AN36"/>
    <mergeCell ref="D37:D38"/>
    <mergeCell ref="E37:E38"/>
    <mergeCell ref="F37:H37"/>
    <mergeCell ref="I37:K37"/>
    <mergeCell ref="L37:L38"/>
    <mergeCell ref="M37:M38"/>
    <mergeCell ref="N37:N38"/>
    <mergeCell ref="O37:O38"/>
    <mergeCell ref="P37:P38"/>
    <mergeCell ref="Q37:Q38"/>
    <mergeCell ref="A35:AB35"/>
    <mergeCell ref="A33:H33"/>
    <mergeCell ref="T37:T38"/>
    <mergeCell ref="B69:C69"/>
    <mergeCell ref="AM37:AM38"/>
    <mergeCell ref="AL9:AL10"/>
    <mergeCell ref="AM9:AM10"/>
    <mergeCell ref="F9:H9"/>
    <mergeCell ref="M9:M10"/>
    <mergeCell ref="N9:N10"/>
    <mergeCell ref="O9:O10"/>
    <mergeCell ref="P9:P10"/>
    <mergeCell ref="Q9:Q10"/>
    <mergeCell ref="X9:X10"/>
    <mergeCell ref="AB9:AD10"/>
    <mergeCell ref="AL1:AO1"/>
    <mergeCell ref="AN37:AN38"/>
    <mergeCell ref="A6:AN6"/>
    <mergeCell ref="A3:AN3"/>
    <mergeCell ref="AB37:AD38"/>
    <mergeCell ref="AF37:AG37"/>
    <mergeCell ref="AH37:AI37"/>
    <mergeCell ref="AJ37:AK37"/>
    <mergeCell ref="AL37:AL38"/>
    <mergeCell ref="U37:U38"/>
    <mergeCell ref="V37:V38"/>
    <mergeCell ref="W37:W38"/>
    <mergeCell ref="X37:X38"/>
    <mergeCell ref="Y37:AA37"/>
    <mergeCell ref="R37:R38"/>
    <mergeCell ref="S37:S38"/>
  </mergeCells>
  <pageMargins left="0.98425196850393704" right="0.39370078740157483" top="0.59055118110236227" bottom="0.59055118110236227" header="0.39370078740157483" footer="0.39370078740157483"/>
  <pageSetup paperSize="9" scale="5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1.12.2022&lt;/string&gt;&#10;  &lt;/DateInfo&gt;&#10;  &lt;Code&gt;SQUERY_INFO_ISP_INC&lt;/Code&gt;&#10;  &lt;ObjectCode&gt;SQUERY_INFO_ISP_INC&lt;/ObjectCode&gt;&#10;  &lt;DocName&gt;user_19_5_18.07.2012_12_40_01(Аналитический отчет по исполнению доходов с произвольной группировкой)&lt;/DocName&gt;&#10;  &lt;VariantName&gt;user_19_5_18.07.2012_12:40:01&lt;/VariantName&gt;&#10;  &lt;VariantLink&gt;57279941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CDD4888-ACDB-4205-A0DA-570A1087F18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SUHINICHI36\User36</dc:creator>
  <cp:lastModifiedBy>BOSS 1</cp:lastModifiedBy>
  <cp:lastPrinted>2024-04-23T08:39:08Z</cp:lastPrinted>
  <dcterms:created xsi:type="dcterms:W3CDTF">2023-02-20T11:37:55Z</dcterms:created>
  <dcterms:modified xsi:type="dcterms:W3CDTF">2024-04-23T08:44:30Z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user_19_5_18.07.2012_12_40_01(Аналитический отчет по исполнению доходов с произвольной группировкой)</vt:lpwstr>
  </property>
  <property fmtid="{D5CDD505-2E9C-101B-9397-08002B2CF9AE}" pid="3" name="Название отчета">
    <vt:lpwstr>user_19_5_18.07.2012_12_40_01(10).xlsx</vt:lpwstr>
  </property>
  <property fmtid="{D5CDD505-2E9C-101B-9397-08002B2CF9AE}" pid="4" name="Версия клиента">
    <vt:lpwstr>22.1.30.11160 (.NET 4.0)</vt:lpwstr>
  </property>
  <property fmtid="{D5CDD505-2E9C-101B-9397-08002B2CF9AE}" pid="5" name="Версия базы">
    <vt:lpwstr>22.1.1542.984633502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user_19_5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